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75" windowWidth="11580" windowHeight="6795" tabRatio="952"/>
  </bookViews>
  <sheets>
    <sheet name="Tapa" sheetId="1" r:id="rId1"/>
    <sheet name="ADICIONALES" sheetId="16" r:id="rId2"/>
    <sheet name="Maq A" sheetId="18" r:id="rId3"/>
    <sheet name="Maq B" sheetId="17" r:id="rId4"/>
    <sheet name="Comp. no Adm + Ayudante de Maq" sheetId="8" r:id="rId5"/>
    <sheet name="Capataces + Adm B Auxiliar" sheetId="7" r:id="rId6"/>
    <sheet name="Adm A especial. + encargado Cam" sheetId="6" r:id="rId7"/>
    <sheet name="Obrero-portero-sereno-choferes" sheetId="5" r:id="rId8"/>
    <sheet name="Peon de Mant. + Oficial de MAnt" sheetId="11" r:id="rId9"/>
    <sheet name="Medio oficial + Ayudante  Mant." sheetId="4" r:id="rId10"/>
    <sheet name="Hoja1" sheetId="15" r:id="rId11"/>
  </sheets>
  <definedNames>
    <definedName name="_xlnm.Print_Area" localSheetId="6">'Adm A especial. + encargado Cam'!$A$2:$U$31</definedName>
    <definedName name="_xlnm.Print_Area" localSheetId="5">'Capataces + Adm B Auxiliar'!$A$1:$U$31</definedName>
    <definedName name="_xlnm.Print_Area" localSheetId="4">'Comp. no Adm + Ayudante de Maq'!$A$1:$U$30</definedName>
    <definedName name="_xlnm.Print_Area" localSheetId="9">'Medio oficial + Ayudante  Mant.'!$A$1:$U$31</definedName>
    <definedName name="_xlnm.Print_Area" localSheetId="7">'Obrero-portero-sereno-choferes'!$A$1:$U$31</definedName>
    <definedName name="_xlnm.Print_Area" localSheetId="8">'Peon de Mant. + Oficial de MAnt'!$A$2:$U$31</definedName>
  </definedNames>
  <calcPr calcId="124519"/>
</workbook>
</file>

<file path=xl/calcChain.xml><?xml version="1.0" encoding="utf-8"?>
<calcChain xmlns="http://schemas.openxmlformats.org/spreadsheetml/2006/main">
  <c r="O5" i="18"/>
  <c r="S32" i="11" l="1"/>
  <c r="E8" i="7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7"/>
  <c r="E32" l="1"/>
  <c r="E33"/>
  <c r="Q7" i="18" l="1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6"/>
  <c r="R3" i="4" l="1"/>
  <c r="G3"/>
  <c r="R3" i="11"/>
  <c r="G3"/>
  <c r="R3" i="5"/>
  <c r="G3"/>
  <c r="R3" i="6"/>
  <c r="G3"/>
  <c r="R3" i="7"/>
  <c r="G3"/>
  <c r="R2" i="8"/>
  <c r="E30" i="17"/>
  <c r="D30"/>
  <c r="B30"/>
  <c r="E29"/>
  <c r="D29"/>
  <c r="B29"/>
  <c r="E28"/>
  <c r="D28"/>
  <c r="B28"/>
  <c r="E27"/>
  <c r="D27"/>
  <c r="B27"/>
  <c r="E26"/>
  <c r="D26"/>
  <c r="B26"/>
  <c r="E25"/>
  <c r="D25"/>
  <c r="B25"/>
  <c r="E24"/>
  <c r="D24"/>
  <c r="B24"/>
  <c r="E23"/>
  <c r="D23"/>
  <c r="B23"/>
  <c r="E22"/>
  <c r="D22"/>
  <c r="B22"/>
  <c r="E21"/>
  <c r="D21"/>
  <c r="B21"/>
  <c r="E20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12"/>
  <c r="D12"/>
  <c r="B12"/>
  <c r="E11"/>
  <c r="D11"/>
  <c r="B11"/>
  <c r="E10"/>
  <c r="D10"/>
  <c r="B10"/>
  <c r="E9"/>
  <c r="D9"/>
  <c r="B9"/>
  <c r="E8"/>
  <c r="D8"/>
  <c r="B8"/>
  <c r="E7"/>
  <c r="D7"/>
  <c r="B7"/>
  <c r="E6"/>
  <c r="D6"/>
  <c r="B6"/>
  <c r="C5"/>
  <c r="P30" i="18"/>
  <c r="N30"/>
  <c r="P29"/>
  <c r="N29"/>
  <c r="P28"/>
  <c r="N28"/>
  <c r="P27"/>
  <c r="N27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P12"/>
  <c r="N12"/>
  <c r="P11"/>
  <c r="N11"/>
  <c r="P10"/>
  <c r="N10"/>
  <c r="P9"/>
  <c r="N9"/>
  <c r="P8"/>
  <c r="N8"/>
  <c r="P7"/>
  <c r="N7"/>
  <c r="P6"/>
  <c r="N6"/>
  <c r="M8" i="4"/>
  <c r="O8"/>
  <c r="P8"/>
  <c r="M9"/>
  <c r="O9"/>
  <c r="P9"/>
  <c r="M10"/>
  <c r="O10"/>
  <c r="P10"/>
  <c r="M11"/>
  <c r="O11"/>
  <c r="P11"/>
  <c r="M12"/>
  <c r="O12"/>
  <c r="P12"/>
  <c r="M13"/>
  <c r="O13"/>
  <c r="P13"/>
  <c r="M14"/>
  <c r="O14"/>
  <c r="P14"/>
  <c r="M15"/>
  <c r="O15"/>
  <c r="P15"/>
  <c r="M16"/>
  <c r="O16"/>
  <c r="P16"/>
  <c r="M17"/>
  <c r="O17"/>
  <c r="P17"/>
  <c r="M18"/>
  <c r="O18"/>
  <c r="P18"/>
  <c r="M19"/>
  <c r="O19"/>
  <c r="P19"/>
  <c r="M20"/>
  <c r="O20"/>
  <c r="P20"/>
  <c r="M21"/>
  <c r="O21"/>
  <c r="P21"/>
  <c r="M22"/>
  <c r="O22"/>
  <c r="P22"/>
  <c r="M23"/>
  <c r="O23"/>
  <c r="P23"/>
  <c r="M24"/>
  <c r="O24"/>
  <c r="P24"/>
  <c r="M25"/>
  <c r="O25"/>
  <c r="P25"/>
  <c r="M26"/>
  <c r="O26"/>
  <c r="P26"/>
  <c r="M27"/>
  <c r="O27"/>
  <c r="P27"/>
  <c r="M28"/>
  <c r="O28"/>
  <c r="P28"/>
  <c r="M29"/>
  <c r="O29"/>
  <c r="P29"/>
  <c r="M30"/>
  <c r="O30"/>
  <c r="P30"/>
  <c r="M31"/>
  <c r="O31"/>
  <c r="P31"/>
  <c r="P7"/>
  <c r="B8"/>
  <c r="D8"/>
  <c r="E8"/>
  <c r="B9"/>
  <c r="D9"/>
  <c r="E9"/>
  <c r="B10"/>
  <c r="D10"/>
  <c r="E10"/>
  <c r="B11"/>
  <c r="D11"/>
  <c r="E11"/>
  <c r="B12"/>
  <c r="D12"/>
  <c r="E12"/>
  <c r="B13"/>
  <c r="D13"/>
  <c r="E13"/>
  <c r="B14"/>
  <c r="D14"/>
  <c r="E14"/>
  <c r="B15"/>
  <c r="D15"/>
  <c r="E15"/>
  <c r="B16"/>
  <c r="D16"/>
  <c r="E16"/>
  <c r="B17"/>
  <c r="D17"/>
  <c r="E17"/>
  <c r="B18"/>
  <c r="D18"/>
  <c r="E18"/>
  <c r="B19"/>
  <c r="D19"/>
  <c r="E19"/>
  <c r="B20"/>
  <c r="D20"/>
  <c r="E20"/>
  <c r="B21"/>
  <c r="D21"/>
  <c r="E21"/>
  <c r="B22"/>
  <c r="D22"/>
  <c r="E22"/>
  <c r="B23"/>
  <c r="D23"/>
  <c r="E23"/>
  <c r="B24"/>
  <c r="D24"/>
  <c r="E24"/>
  <c r="B25"/>
  <c r="D25"/>
  <c r="E25"/>
  <c r="B26"/>
  <c r="D26"/>
  <c r="E26"/>
  <c r="B27"/>
  <c r="D27"/>
  <c r="E27"/>
  <c r="B28"/>
  <c r="D28"/>
  <c r="E28"/>
  <c r="B29"/>
  <c r="D29"/>
  <c r="E29"/>
  <c r="B30"/>
  <c r="D30"/>
  <c r="E30"/>
  <c r="B31"/>
  <c r="D31"/>
  <c r="E31"/>
  <c r="B32"/>
  <c r="C32" s="1"/>
  <c r="D32"/>
  <c r="E32"/>
  <c r="B33"/>
  <c r="C33" s="1"/>
  <c r="D33"/>
  <c r="E33"/>
  <c r="E7"/>
  <c r="M8" i="11"/>
  <c r="O8"/>
  <c r="P8"/>
  <c r="M9"/>
  <c r="O9"/>
  <c r="P9"/>
  <c r="M10"/>
  <c r="O10"/>
  <c r="P10"/>
  <c r="M11"/>
  <c r="O11"/>
  <c r="P11"/>
  <c r="M12"/>
  <c r="O12"/>
  <c r="P12"/>
  <c r="M13"/>
  <c r="O13"/>
  <c r="P13"/>
  <c r="M14"/>
  <c r="O14"/>
  <c r="P14"/>
  <c r="M15"/>
  <c r="O15"/>
  <c r="P15"/>
  <c r="M16"/>
  <c r="O16"/>
  <c r="P16"/>
  <c r="M17"/>
  <c r="O17"/>
  <c r="P17"/>
  <c r="M18"/>
  <c r="O18"/>
  <c r="P18"/>
  <c r="M19"/>
  <c r="O19"/>
  <c r="P19"/>
  <c r="M20"/>
  <c r="O20"/>
  <c r="P20"/>
  <c r="M21"/>
  <c r="O21"/>
  <c r="P21"/>
  <c r="M22"/>
  <c r="O22"/>
  <c r="P22"/>
  <c r="M23"/>
  <c r="O23"/>
  <c r="P23"/>
  <c r="M24"/>
  <c r="O24"/>
  <c r="P24"/>
  <c r="M25"/>
  <c r="O25"/>
  <c r="P25"/>
  <c r="M26"/>
  <c r="O26"/>
  <c r="P26"/>
  <c r="M27"/>
  <c r="O27"/>
  <c r="P27"/>
  <c r="M28"/>
  <c r="O28"/>
  <c r="P28"/>
  <c r="M29"/>
  <c r="O29"/>
  <c r="P29"/>
  <c r="M30"/>
  <c r="O30"/>
  <c r="P30"/>
  <c r="M31"/>
  <c r="O31"/>
  <c r="P31"/>
  <c r="P7"/>
  <c r="B8"/>
  <c r="D8"/>
  <c r="E8"/>
  <c r="B9"/>
  <c r="D9"/>
  <c r="E9"/>
  <c r="B10"/>
  <c r="D10"/>
  <c r="E10"/>
  <c r="B11"/>
  <c r="D11"/>
  <c r="E11"/>
  <c r="B12"/>
  <c r="D12"/>
  <c r="E12"/>
  <c r="B13"/>
  <c r="D13"/>
  <c r="E13"/>
  <c r="B14"/>
  <c r="D14"/>
  <c r="E14"/>
  <c r="B15"/>
  <c r="D15"/>
  <c r="E15"/>
  <c r="B16"/>
  <c r="D16"/>
  <c r="E16"/>
  <c r="B17"/>
  <c r="D17"/>
  <c r="E17"/>
  <c r="B18"/>
  <c r="D18"/>
  <c r="E18"/>
  <c r="B19"/>
  <c r="D19"/>
  <c r="E19"/>
  <c r="B20"/>
  <c r="D20"/>
  <c r="E20"/>
  <c r="B21"/>
  <c r="D21"/>
  <c r="E21"/>
  <c r="B22"/>
  <c r="D22"/>
  <c r="E22"/>
  <c r="B23"/>
  <c r="D23"/>
  <c r="E23"/>
  <c r="B24"/>
  <c r="D24"/>
  <c r="E24"/>
  <c r="B25"/>
  <c r="D25"/>
  <c r="E25"/>
  <c r="B26"/>
  <c r="D26"/>
  <c r="E26"/>
  <c r="B27"/>
  <c r="D27"/>
  <c r="E27"/>
  <c r="B28"/>
  <c r="D28"/>
  <c r="E28"/>
  <c r="B29"/>
  <c r="D29"/>
  <c r="E29"/>
  <c r="B30"/>
  <c r="D30"/>
  <c r="E30"/>
  <c r="B31"/>
  <c r="D31"/>
  <c r="E31"/>
  <c r="B32"/>
  <c r="C32" s="1"/>
  <c r="D32"/>
  <c r="E32"/>
  <c r="B33"/>
  <c r="C33" s="1"/>
  <c r="D33"/>
  <c r="E33"/>
  <c r="E7"/>
  <c r="M8" i="5"/>
  <c r="O8"/>
  <c r="P8"/>
  <c r="M9"/>
  <c r="O9"/>
  <c r="P9"/>
  <c r="M10"/>
  <c r="O10"/>
  <c r="P10"/>
  <c r="M11"/>
  <c r="O11"/>
  <c r="P11"/>
  <c r="M12"/>
  <c r="O12"/>
  <c r="P12"/>
  <c r="M13"/>
  <c r="O13"/>
  <c r="P13"/>
  <c r="M14"/>
  <c r="O14"/>
  <c r="P14"/>
  <c r="M15"/>
  <c r="O15"/>
  <c r="P15"/>
  <c r="M16"/>
  <c r="O16"/>
  <c r="P16"/>
  <c r="M17"/>
  <c r="O17"/>
  <c r="P17"/>
  <c r="M18"/>
  <c r="O18"/>
  <c r="P18"/>
  <c r="M19"/>
  <c r="O19"/>
  <c r="P19"/>
  <c r="M20"/>
  <c r="O20"/>
  <c r="P20"/>
  <c r="M21"/>
  <c r="O21"/>
  <c r="P21"/>
  <c r="M22"/>
  <c r="O22"/>
  <c r="P22"/>
  <c r="M23"/>
  <c r="O23"/>
  <c r="P23"/>
  <c r="M24"/>
  <c r="O24"/>
  <c r="P24"/>
  <c r="M25"/>
  <c r="O25"/>
  <c r="P25"/>
  <c r="M26"/>
  <c r="O26"/>
  <c r="P26"/>
  <c r="M27"/>
  <c r="O27"/>
  <c r="P27"/>
  <c r="M28"/>
  <c r="O28"/>
  <c r="P28"/>
  <c r="M29"/>
  <c r="O29"/>
  <c r="P29"/>
  <c r="M30"/>
  <c r="O30"/>
  <c r="P30"/>
  <c r="M31"/>
  <c r="O31"/>
  <c r="P31"/>
  <c r="P7"/>
  <c r="B8"/>
  <c r="D8"/>
  <c r="E8"/>
  <c r="B9"/>
  <c r="D9"/>
  <c r="E9"/>
  <c r="B10"/>
  <c r="D10"/>
  <c r="E10"/>
  <c r="B11"/>
  <c r="D11"/>
  <c r="E11"/>
  <c r="B12"/>
  <c r="D12"/>
  <c r="E12"/>
  <c r="B13"/>
  <c r="D13"/>
  <c r="E13"/>
  <c r="B14"/>
  <c r="D14"/>
  <c r="E14"/>
  <c r="B15"/>
  <c r="D15"/>
  <c r="E15"/>
  <c r="B16"/>
  <c r="D16"/>
  <c r="E16"/>
  <c r="B17"/>
  <c r="D17"/>
  <c r="E17"/>
  <c r="B18"/>
  <c r="D18"/>
  <c r="E18"/>
  <c r="B19"/>
  <c r="D19"/>
  <c r="E19"/>
  <c r="B20"/>
  <c r="D20"/>
  <c r="E20"/>
  <c r="B21"/>
  <c r="D21"/>
  <c r="E21"/>
  <c r="B22"/>
  <c r="D22"/>
  <c r="E22"/>
  <c r="B23"/>
  <c r="D23"/>
  <c r="E23"/>
  <c r="B24"/>
  <c r="D24"/>
  <c r="E24"/>
  <c r="B25"/>
  <c r="D25"/>
  <c r="E25"/>
  <c r="B26"/>
  <c r="D26"/>
  <c r="E26"/>
  <c r="B27"/>
  <c r="D27"/>
  <c r="E27"/>
  <c r="B28"/>
  <c r="D28"/>
  <c r="E28"/>
  <c r="B29"/>
  <c r="D29"/>
  <c r="E29"/>
  <c r="B30"/>
  <c r="D30"/>
  <c r="E30"/>
  <c r="B31"/>
  <c r="D31"/>
  <c r="E31"/>
  <c r="B32"/>
  <c r="C32" s="1"/>
  <c r="D32"/>
  <c r="E32"/>
  <c r="B33"/>
  <c r="C33" s="1"/>
  <c r="D33"/>
  <c r="E33"/>
  <c r="E7"/>
  <c r="M8" i="6"/>
  <c r="O8"/>
  <c r="P8"/>
  <c r="M9"/>
  <c r="O9"/>
  <c r="P9"/>
  <c r="M10"/>
  <c r="O10"/>
  <c r="P10"/>
  <c r="M11"/>
  <c r="N11" s="1"/>
  <c r="O11"/>
  <c r="P11"/>
  <c r="M12"/>
  <c r="O12"/>
  <c r="P12"/>
  <c r="M13"/>
  <c r="O13"/>
  <c r="P13"/>
  <c r="M14"/>
  <c r="O14"/>
  <c r="P14"/>
  <c r="M15"/>
  <c r="O15"/>
  <c r="P15"/>
  <c r="M16"/>
  <c r="O16"/>
  <c r="P16"/>
  <c r="M17"/>
  <c r="O17"/>
  <c r="P17"/>
  <c r="M18"/>
  <c r="O18"/>
  <c r="P18"/>
  <c r="M19"/>
  <c r="O19"/>
  <c r="P19"/>
  <c r="M20"/>
  <c r="O20"/>
  <c r="P20"/>
  <c r="M21"/>
  <c r="O21"/>
  <c r="P21"/>
  <c r="M22"/>
  <c r="O22"/>
  <c r="P22"/>
  <c r="M23"/>
  <c r="N23" s="1"/>
  <c r="O23"/>
  <c r="P23"/>
  <c r="M24"/>
  <c r="O24"/>
  <c r="P24"/>
  <c r="M25"/>
  <c r="O25"/>
  <c r="P25"/>
  <c r="M26"/>
  <c r="O26"/>
  <c r="P26"/>
  <c r="M27"/>
  <c r="O27"/>
  <c r="P27"/>
  <c r="M28"/>
  <c r="O28"/>
  <c r="P28"/>
  <c r="M29"/>
  <c r="O29"/>
  <c r="P29"/>
  <c r="M30"/>
  <c r="O30"/>
  <c r="P30"/>
  <c r="M31"/>
  <c r="N31" s="1"/>
  <c r="O31"/>
  <c r="P31"/>
  <c r="M32"/>
  <c r="O32"/>
  <c r="P32"/>
  <c r="M33"/>
  <c r="O33"/>
  <c r="P33"/>
  <c r="P7"/>
  <c r="B8"/>
  <c r="D8"/>
  <c r="E8"/>
  <c r="B9"/>
  <c r="D9"/>
  <c r="E9"/>
  <c r="B10"/>
  <c r="D10"/>
  <c r="E10"/>
  <c r="B11"/>
  <c r="D11"/>
  <c r="E11"/>
  <c r="B12"/>
  <c r="D12"/>
  <c r="E12"/>
  <c r="B13"/>
  <c r="D13"/>
  <c r="E13"/>
  <c r="B14"/>
  <c r="D14"/>
  <c r="E14"/>
  <c r="B15"/>
  <c r="D15"/>
  <c r="E15"/>
  <c r="B16"/>
  <c r="D16"/>
  <c r="E16"/>
  <c r="B17"/>
  <c r="D17"/>
  <c r="E17"/>
  <c r="B18"/>
  <c r="D18"/>
  <c r="E18"/>
  <c r="B19"/>
  <c r="D19"/>
  <c r="E19"/>
  <c r="B20"/>
  <c r="D20"/>
  <c r="E20"/>
  <c r="B21"/>
  <c r="D21"/>
  <c r="E21"/>
  <c r="B22"/>
  <c r="D22"/>
  <c r="E22"/>
  <c r="B23"/>
  <c r="D23"/>
  <c r="E23"/>
  <c r="B24"/>
  <c r="D24"/>
  <c r="E24"/>
  <c r="B25"/>
  <c r="D25"/>
  <c r="E25"/>
  <c r="B26"/>
  <c r="D26"/>
  <c r="E26"/>
  <c r="B27"/>
  <c r="D27"/>
  <c r="E27"/>
  <c r="B28"/>
  <c r="D28"/>
  <c r="E28"/>
  <c r="B29"/>
  <c r="D29"/>
  <c r="E29"/>
  <c r="B30"/>
  <c r="D30"/>
  <c r="E30"/>
  <c r="B31"/>
  <c r="D31"/>
  <c r="E31"/>
  <c r="E7"/>
  <c r="M8" i="7"/>
  <c r="O8"/>
  <c r="P8"/>
  <c r="M9"/>
  <c r="O9"/>
  <c r="P9"/>
  <c r="M10"/>
  <c r="O10"/>
  <c r="P10"/>
  <c r="M11"/>
  <c r="O11"/>
  <c r="P11"/>
  <c r="M12"/>
  <c r="O12"/>
  <c r="P12"/>
  <c r="M13"/>
  <c r="O13"/>
  <c r="P13"/>
  <c r="M14"/>
  <c r="O14"/>
  <c r="P14"/>
  <c r="M15"/>
  <c r="O15"/>
  <c r="P15"/>
  <c r="M16"/>
  <c r="O16"/>
  <c r="P16"/>
  <c r="M17"/>
  <c r="N17"/>
  <c r="O17"/>
  <c r="P17"/>
  <c r="M18"/>
  <c r="O18"/>
  <c r="P18"/>
  <c r="M19"/>
  <c r="O19"/>
  <c r="P19"/>
  <c r="M20"/>
  <c r="O20"/>
  <c r="P20"/>
  <c r="M21"/>
  <c r="O21"/>
  <c r="P21"/>
  <c r="M22"/>
  <c r="O22"/>
  <c r="P22"/>
  <c r="M23"/>
  <c r="O23"/>
  <c r="P23"/>
  <c r="M24"/>
  <c r="O24"/>
  <c r="P24"/>
  <c r="M25"/>
  <c r="O25"/>
  <c r="P25"/>
  <c r="M26"/>
  <c r="O26"/>
  <c r="P26"/>
  <c r="M27"/>
  <c r="O27"/>
  <c r="P27"/>
  <c r="M28"/>
  <c r="O28"/>
  <c r="P28"/>
  <c r="M29"/>
  <c r="O29"/>
  <c r="P29"/>
  <c r="M30"/>
  <c r="O30"/>
  <c r="P30"/>
  <c r="M31"/>
  <c r="O31"/>
  <c r="P31"/>
  <c r="M32"/>
  <c r="N32" s="1"/>
  <c r="O32"/>
  <c r="P32"/>
  <c r="M33"/>
  <c r="N33" s="1"/>
  <c r="O33"/>
  <c r="P33"/>
  <c r="P7"/>
  <c r="M7" i="8"/>
  <c r="O7"/>
  <c r="P7"/>
  <c r="M8"/>
  <c r="O8"/>
  <c r="P8"/>
  <c r="M9"/>
  <c r="O9"/>
  <c r="P9"/>
  <c r="M10"/>
  <c r="O10"/>
  <c r="P10"/>
  <c r="M11"/>
  <c r="O11"/>
  <c r="P11"/>
  <c r="M12"/>
  <c r="N12"/>
  <c r="O12"/>
  <c r="P12"/>
  <c r="M13"/>
  <c r="O13"/>
  <c r="P13"/>
  <c r="M14"/>
  <c r="O14"/>
  <c r="P14"/>
  <c r="M15"/>
  <c r="O15"/>
  <c r="P15"/>
  <c r="M16"/>
  <c r="O16"/>
  <c r="P16"/>
  <c r="M17"/>
  <c r="O17"/>
  <c r="P17"/>
  <c r="M18"/>
  <c r="O18"/>
  <c r="P18"/>
  <c r="M19"/>
  <c r="O19"/>
  <c r="P19"/>
  <c r="M20"/>
  <c r="O20"/>
  <c r="P20"/>
  <c r="M21"/>
  <c r="O21"/>
  <c r="P21"/>
  <c r="M22"/>
  <c r="O22"/>
  <c r="P22"/>
  <c r="M23"/>
  <c r="O23"/>
  <c r="P23"/>
  <c r="M24"/>
  <c r="O24"/>
  <c r="P24"/>
  <c r="M25"/>
  <c r="O25"/>
  <c r="P25"/>
  <c r="M26"/>
  <c r="O26"/>
  <c r="P26"/>
  <c r="M27"/>
  <c r="O27"/>
  <c r="P27"/>
  <c r="M28"/>
  <c r="O28"/>
  <c r="P28"/>
  <c r="M29"/>
  <c r="O29"/>
  <c r="P29"/>
  <c r="M30"/>
  <c r="O30"/>
  <c r="P30"/>
  <c r="M31"/>
  <c r="N31" s="1"/>
  <c r="O31"/>
  <c r="P31"/>
  <c r="M32"/>
  <c r="N32" s="1"/>
  <c r="O32"/>
  <c r="P32"/>
  <c r="P6"/>
  <c r="B7"/>
  <c r="D7"/>
  <c r="E7"/>
  <c r="B8"/>
  <c r="D8"/>
  <c r="E8"/>
  <c r="B9"/>
  <c r="D9"/>
  <c r="E9"/>
  <c r="B10"/>
  <c r="D10"/>
  <c r="E10"/>
  <c r="B11"/>
  <c r="D11"/>
  <c r="E11"/>
  <c r="B12"/>
  <c r="D12"/>
  <c r="E12"/>
  <c r="B13"/>
  <c r="D13"/>
  <c r="E13"/>
  <c r="B14"/>
  <c r="D14"/>
  <c r="E14"/>
  <c r="B15"/>
  <c r="D15"/>
  <c r="E15"/>
  <c r="B16"/>
  <c r="D16"/>
  <c r="E16"/>
  <c r="B17"/>
  <c r="D17"/>
  <c r="E17"/>
  <c r="B18"/>
  <c r="D18"/>
  <c r="E18"/>
  <c r="B19"/>
  <c r="D19"/>
  <c r="E19"/>
  <c r="B20"/>
  <c r="D20"/>
  <c r="E20"/>
  <c r="B21"/>
  <c r="D21"/>
  <c r="E21"/>
  <c r="B22"/>
  <c r="D22"/>
  <c r="E22"/>
  <c r="B23"/>
  <c r="D23"/>
  <c r="E23"/>
  <c r="B24"/>
  <c r="D24"/>
  <c r="E24"/>
  <c r="B25"/>
  <c r="D25"/>
  <c r="E25"/>
  <c r="B26"/>
  <c r="D26"/>
  <c r="E26"/>
  <c r="B27"/>
  <c r="D27"/>
  <c r="E27"/>
  <c r="B28"/>
  <c r="D28"/>
  <c r="E28"/>
  <c r="B29"/>
  <c r="D29"/>
  <c r="E29"/>
  <c r="B30"/>
  <c r="D30"/>
  <c r="E30"/>
  <c r="E6"/>
  <c r="N31" i="5" l="1"/>
  <c r="Q31" s="1"/>
  <c r="S31" s="1"/>
  <c r="N29"/>
  <c r="Q29" s="1"/>
  <c r="S29" s="1"/>
  <c r="N27"/>
  <c r="Q27" s="1"/>
  <c r="S27" s="1"/>
  <c r="N25"/>
  <c r="Q25" s="1"/>
  <c r="S25" s="1"/>
  <c r="N23"/>
  <c r="Q23" s="1"/>
  <c r="S23" s="1"/>
  <c r="N21"/>
  <c r="Q21" s="1"/>
  <c r="S21" s="1"/>
  <c r="N19"/>
  <c r="Q19" s="1"/>
  <c r="S19" s="1"/>
  <c r="N17"/>
  <c r="Q17" s="1"/>
  <c r="S17" s="1"/>
  <c r="N15"/>
  <c r="Q15" s="1"/>
  <c r="S15" s="1"/>
  <c r="N13"/>
  <c r="Q13" s="1"/>
  <c r="S13" s="1"/>
  <c r="N11"/>
  <c r="Q11" s="1"/>
  <c r="S11" s="1"/>
  <c r="N9"/>
  <c r="Q9" s="1"/>
  <c r="S9" s="1"/>
  <c r="N30"/>
  <c r="Q30" s="1"/>
  <c r="S30" s="1"/>
  <c r="N28"/>
  <c r="Q28" s="1"/>
  <c r="S28" s="1"/>
  <c r="N26"/>
  <c r="Q26" s="1"/>
  <c r="S26" s="1"/>
  <c r="N24"/>
  <c r="Q24" s="1"/>
  <c r="S24" s="1"/>
  <c r="N22"/>
  <c r="Q22" s="1"/>
  <c r="S22" s="1"/>
  <c r="N20"/>
  <c r="Q20" s="1"/>
  <c r="S20" s="1"/>
  <c r="N18"/>
  <c r="Q18" s="1"/>
  <c r="S18" s="1"/>
  <c r="N16"/>
  <c r="Q16" s="1"/>
  <c r="S16" s="1"/>
  <c r="N14"/>
  <c r="Q14" s="1"/>
  <c r="S14" s="1"/>
  <c r="N12"/>
  <c r="Q12" s="1"/>
  <c r="S12" s="1"/>
  <c r="N10"/>
  <c r="Q10" s="1"/>
  <c r="S10" s="1"/>
  <c r="N8"/>
  <c r="Q8" s="1"/>
  <c r="S8" s="1"/>
  <c r="N30" i="7"/>
  <c r="Q30" s="1"/>
  <c r="N28"/>
  <c r="Q28" s="1"/>
  <c r="N26"/>
  <c r="Q26" s="1"/>
  <c r="N24"/>
  <c r="Q24" s="1"/>
  <c r="S24" s="1"/>
  <c r="N22"/>
  <c r="Q22" s="1"/>
  <c r="S22" s="1"/>
  <c r="N20"/>
  <c r="Q20" s="1"/>
  <c r="S20" s="1"/>
  <c r="N18"/>
  <c r="Q18" s="1"/>
  <c r="N16"/>
  <c r="Q16" s="1"/>
  <c r="N14"/>
  <c r="Q14" s="1"/>
  <c r="N12"/>
  <c r="Q12" s="1"/>
  <c r="N10"/>
  <c r="Q10" s="1"/>
  <c r="N8"/>
  <c r="Q8" s="1"/>
  <c r="N31"/>
  <c r="Q31" s="1"/>
  <c r="N29"/>
  <c r="Q29" s="1"/>
  <c r="N27"/>
  <c r="Q27" s="1"/>
  <c r="N25"/>
  <c r="Q25" s="1"/>
  <c r="N23"/>
  <c r="Q23" s="1"/>
  <c r="N21"/>
  <c r="Q21" s="1"/>
  <c r="S21" s="1"/>
  <c r="N19"/>
  <c r="Q19" s="1"/>
  <c r="S19" s="1"/>
  <c r="N15"/>
  <c r="Q15" s="1"/>
  <c r="N13"/>
  <c r="Q13" s="1"/>
  <c r="S13" s="1"/>
  <c r="N11"/>
  <c r="Q11" s="1"/>
  <c r="N9"/>
  <c r="Q9" s="1"/>
  <c r="Q17"/>
  <c r="Q12" i="8"/>
  <c r="S12" s="1"/>
  <c r="N30" i="4"/>
  <c r="Q30" s="1"/>
  <c r="S30" s="1"/>
  <c r="N28"/>
  <c r="Q28" s="1"/>
  <c r="S28" s="1"/>
  <c r="N26"/>
  <c r="Q26" s="1"/>
  <c r="S26" s="1"/>
  <c r="N24"/>
  <c r="Q24" s="1"/>
  <c r="S24" s="1"/>
  <c r="N22"/>
  <c r="Q22" s="1"/>
  <c r="S22" s="1"/>
  <c r="N20"/>
  <c r="Q20" s="1"/>
  <c r="S20" s="1"/>
  <c r="N18"/>
  <c r="Q18" s="1"/>
  <c r="S18" s="1"/>
  <c r="N16"/>
  <c r="Q16" s="1"/>
  <c r="S16" s="1"/>
  <c r="N14"/>
  <c r="Q14" s="1"/>
  <c r="S14" s="1"/>
  <c r="N12"/>
  <c r="Q12"/>
  <c r="S12" s="1"/>
  <c r="N10"/>
  <c r="Q10"/>
  <c r="S10" s="1"/>
  <c r="N8"/>
  <c r="Q8"/>
  <c r="S8" s="1"/>
  <c r="N31"/>
  <c r="Q31"/>
  <c r="S31" s="1"/>
  <c r="N29"/>
  <c r="Q29"/>
  <c r="S29" s="1"/>
  <c r="N27"/>
  <c r="Q27"/>
  <c r="S27" s="1"/>
  <c r="N25"/>
  <c r="Q25"/>
  <c r="S25" s="1"/>
  <c r="N23"/>
  <c r="Q23"/>
  <c r="S23" s="1"/>
  <c r="N21"/>
  <c r="Q21"/>
  <c r="S21" s="1"/>
  <c r="N19"/>
  <c r="Q19"/>
  <c r="S19" s="1"/>
  <c r="N17"/>
  <c r="Q17"/>
  <c r="S17" s="1"/>
  <c r="N15"/>
  <c r="Q15"/>
  <c r="S15" s="1"/>
  <c r="N13"/>
  <c r="Q13"/>
  <c r="S13" s="1"/>
  <c r="N11"/>
  <c r="Q11"/>
  <c r="S11" s="1"/>
  <c r="N9"/>
  <c r="Q9"/>
  <c r="S9" s="1"/>
  <c r="C31"/>
  <c r="F31" s="1"/>
  <c r="H31" s="1"/>
  <c r="C29"/>
  <c r="F29" s="1"/>
  <c r="H29" s="1"/>
  <c r="C27"/>
  <c r="F27" s="1"/>
  <c r="H27" s="1"/>
  <c r="C25"/>
  <c r="F25" s="1"/>
  <c r="H25" s="1"/>
  <c r="C23"/>
  <c r="F23" s="1"/>
  <c r="H23" s="1"/>
  <c r="C21"/>
  <c r="F21" s="1"/>
  <c r="H21" s="1"/>
  <c r="C19"/>
  <c r="F19" s="1"/>
  <c r="H19" s="1"/>
  <c r="C17"/>
  <c r="F17" s="1"/>
  <c r="H17" s="1"/>
  <c r="C15"/>
  <c r="F15" s="1"/>
  <c r="H15" s="1"/>
  <c r="C13"/>
  <c r="F13" s="1"/>
  <c r="H13" s="1"/>
  <c r="C11"/>
  <c r="F11" s="1"/>
  <c r="H11" s="1"/>
  <c r="C9"/>
  <c r="F9" s="1"/>
  <c r="H9" s="1"/>
  <c r="C30"/>
  <c r="F30" s="1"/>
  <c r="H30" s="1"/>
  <c r="C28"/>
  <c r="F28" s="1"/>
  <c r="H28" s="1"/>
  <c r="C26"/>
  <c r="F26" s="1"/>
  <c r="H26" s="1"/>
  <c r="C24"/>
  <c r="F24" s="1"/>
  <c r="H24" s="1"/>
  <c r="C22"/>
  <c r="F22" s="1"/>
  <c r="H22" s="1"/>
  <c r="C20"/>
  <c r="F20" s="1"/>
  <c r="H20" s="1"/>
  <c r="C18"/>
  <c r="F18" s="1"/>
  <c r="H18" s="1"/>
  <c r="C16"/>
  <c r="F16" s="1"/>
  <c r="H16" s="1"/>
  <c r="C14"/>
  <c r="F14" s="1"/>
  <c r="H14" s="1"/>
  <c r="C12"/>
  <c r="F12" s="1"/>
  <c r="H12" s="1"/>
  <c r="C10"/>
  <c r="F10" s="1"/>
  <c r="H10" s="1"/>
  <c r="C8"/>
  <c r="F8" s="1"/>
  <c r="H8" s="1"/>
  <c r="C31" i="11"/>
  <c r="F31" s="1"/>
  <c r="H31" s="1"/>
  <c r="C29"/>
  <c r="F29" s="1"/>
  <c r="H29" s="1"/>
  <c r="C27"/>
  <c r="F27" s="1"/>
  <c r="H27" s="1"/>
  <c r="C25"/>
  <c r="F25" s="1"/>
  <c r="H25" s="1"/>
  <c r="C23"/>
  <c r="F23" s="1"/>
  <c r="H23" s="1"/>
  <c r="C21"/>
  <c r="F21" s="1"/>
  <c r="H21" s="1"/>
  <c r="C19"/>
  <c r="F19" s="1"/>
  <c r="H19" s="1"/>
  <c r="C17"/>
  <c r="F17" s="1"/>
  <c r="H17" s="1"/>
  <c r="C15"/>
  <c r="F15" s="1"/>
  <c r="H15" s="1"/>
  <c r="C13"/>
  <c r="F13" s="1"/>
  <c r="H13" s="1"/>
  <c r="C11"/>
  <c r="F11" s="1"/>
  <c r="H11" s="1"/>
  <c r="C9"/>
  <c r="F9" s="1"/>
  <c r="H9" s="1"/>
  <c r="C30"/>
  <c r="F30" s="1"/>
  <c r="H30" s="1"/>
  <c r="C28"/>
  <c r="F28" s="1"/>
  <c r="H28" s="1"/>
  <c r="C26"/>
  <c r="F26" s="1"/>
  <c r="H26" s="1"/>
  <c r="C24"/>
  <c r="F24" s="1"/>
  <c r="H24" s="1"/>
  <c r="C22"/>
  <c r="F22" s="1"/>
  <c r="H22" s="1"/>
  <c r="C20"/>
  <c r="F20" s="1"/>
  <c r="H20" s="1"/>
  <c r="C18"/>
  <c r="F18" s="1"/>
  <c r="H18" s="1"/>
  <c r="C16"/>
  <c r="F16" s="1"/>
  <c r="H16" s="1"/>
  <c r="C14"/>
  <c r="F14" s="1"/>
  <c r="H14" s="1"/>
  <c r="C12"/>
  <c r="F12" s="1"/>
  <c r="H12" s="1"/>
  <c r="C10"/>
  <c r="F10" s="1"/>
  <c r="H10" s="1"/>
  <c r="C8"/>
  <c r="F8" s="1"/>
  <c r="H8" s="1"/>
  <c r="N30"/>
  <c r="Q30" s="1"/>
  <c r="S30" s="1"/>
  <c r="N28"/>
  <c r="Q28" s="1"/>
  <c r="S28" s="1"/>
  <c r="N26"/>
  <c r="Q26" s="1"/>
  <c r="S26" s="1"/>
  <c r="N24"/>
  <c r="Q24" s="1"/>
  <c r="S24" s="1"/>
  <c r="N22"/>
  <c r="Q22" s="1"/>
  <c r="S22" s="1"/>
  <c r="N20"/>
  <c r="Q20" s="1"/>
  <c r="S20" s="1"/>
  <c r="N18"/>
  <c r="Q18" s="1"/>
  <c r="S18" s="1"/>
  <c r="N16"/>
  <c r="Q16" s="1"/>
  <c r="S16" s="1"/>
  <c r="N14"/>
  <c r="Q14" s="1"/>
  <c r="S14" s="1"/>
  <c r="N12"/>
  <c r="Q12" s="1"/>
  <c r="S12" s="1"/>
  <c r="N10"/>
  <c r="Q10" s="1"/>
  <c r="S10" s="1"/>
  <c r="N8"/>
  <c r="Q8" s="1"/>
  <c r="S8" s="1"/>
  <c r="N31"/>
  <c r="Q31" s="1"/>
  <c r="S31" s="1"/>
  <c r="N29"/>
  <c r="Q29" s="1"/>
  <c r="S29" s="1"/>
  <c r="N27"/>
  <c r="Q27" s="1"/>
  <c r="S27" s="1"/>
  <c r="N25"/>
  <c r="Q25" s="1"/>
  <c r="S25" s="1"/>
  <c r="N23"/>
  <c r="Q23" s="1"/>
  <c r="S23" s="1"/>
  <c r="N21"/>
  <c r="Q21" s="1"/>
  <c r="S21" s="1"/>
  <c r="N19"/>
  <c r="Q19" s="1"/>
  <c r="S19" s="1"/>
  <c r="N17"/>
  <c r="Q17" s="1"/>
  <c r="S17" s="1"/>
  <c r="N15"/>
  <c r="Q15" s="1"/>
  <c r="S15" s="1"/>
  <c r="N13"/>
  <c r="Q13" s="1"/>
  <c r="S13" s="1"/>
  <c r="N11"/>
  <c r="Q11" s="1"/>
  <c r="S11" s="1"/>
  <c r="N9"/>
  <c r="Q9" s="1"/>
  <c r="S9" s="1"/>
  <c r="Q11" i="6"/>
  <c r="S11" s="1"/>
  <c r="N33"/>
  <c r="Q33" s="1"/>
  <c r="N30"/>
  <c r="Q30" s="1"/>
  <c r="N28"/>
  <c r="Q28" s="1"/>
  <c r="N26"/>
  <c r="Q26" s="1"/>
  <c r="S26" s="1"/>
  <c r="N24"/>
  <c r="Q24"/>
  <c r="S24" s="1"/>
  <c r="N22"/>
  <c r="Q22"/>
  <c r="S22" s="1"/>
  <c r="N20"/>
  <c r="Q20"/>
  <c r="S20" s="1"/>
  <c r="N18"/>
  <c r="Q18"/>
  <c r="S18" s="1"/>
  <c r="N16"/>
  <c r="Q16"/>
  <c r="S16" s="1"/>
  <c r="N14"/>
  <c r="Q14"/>
  <c r="S14" s="1"/>
  <c r="N12"/>
  <c r="Q12"/>
  <c r="S12" s="1"/>
  <c r="N10"/>
  <c r="Q10"/>
  <c r="S10" s="1"/>
  <c r="N8"/>
  <c r="Q8"/>
  <c r="S8" s="1"/>
  <c r="N32"/>
  <c r="Q32" s="1"/>
  <c r="N29"/>
  <c r="Q29" s="1"/>
  <c r="S29" s="1"/>
  <c r="N27"/>
  <c r="Q27" s="1"/>
  <c r="N25"/>
  <c r="Q25" s="1"/>
  <c r="N21"/>
  <c r="Q21" s="1"/>
  <c r="S21" s="1"/>
  <c r="N19"/>
  <c r="Q19" s="1"/>
  <c r="S19" s="1"/>
  <c r="N17"/>
  <c r="Q17" s="1"/>
  <c r="S17" s="1"/>
  <c r="N15"/>
  <c r="Q15" s="1"/>
  <c r="S15" s="1"/>
  <c r="N13"/>
  <c r="Q13" s="1"/>
  <c r="N9"/>
  <c r="Q9" s="1"/>
  <c r="S9" s="1"/>
  <c r="Q31"/>
  <c r="S31" s="1"/>
  <c r="Q23"/>
  <c r="C31"/>
  <c r="F31" s="1"/>
  <c r="C29"/>
  <c r="F29" s="1"/>
  <c r="C27"/>
  <c r="F27" s="1"/>
  <c r="C25"/>
  <c r="F25" s="1"/>
  <c r="C23"/>
  <c r="F23" s="1"/>
  <c r="C21"/>
  <c r="F21" s="1"/>
  <c r="C19"/>
  <c r="F19" s="1"/>
  <c r="C17"/>
  <c r="F17" s="1"/>
  <c r="H17" s="1"/>
  <c r="C15"/>
  <c r="F15" s="1"/>
  <c r="H15" s="1"/>
  <c r="C13"/>
  <c r="F13" s="1"/>
  <c r="C11"/>
  <c r="F11" s="1"/>
  <c r="C9"/>
  <c r="F9" s="1"/>
  <c r="C30"/>
  <c r="F30" s="1"/>
  <c r="C28"/>
  <c r="F28" s="1"/>
  <c r="C26"/>
  <c r="F26" s="1"/>
  <c r="C24"/>
  <c r="F24" s="1"/>
  <c r="C22"/>
  <c r="F22" s="1"/>
  <c r="C20"/>
  <c r="F20" s="1"/>
  <c r="C18"/>
  <c r="F18" s="1"/>
  <c r="H18" s="1"/>
  <c r="C16"/>
  <c r="F16" s="1"/>
  <c r="H16" s="1"/>
  <c r="C14"/>
  <c r="F14" s="1"/>
  <c r="H14" s="1"/>
  <c r="C12"/>
  <c r="F12" s="1"/>
  <c r="C10"/>
  <c r="F10" s="1"/>
  <c r="C8"/>
  <c r="F8" s="1"/>
  <c r="C31" i="5"/>
  <c r="F31"/>
  <c r="H31" s="1"/>
  <c r="C29"/>
  <c r="F29"/>
  <c r="H29" s="1"/>
  <c r="C27"/>
  <c r="F27"/>
  <c r="H27" s="1"/>
  <c r="C25"/>
  <c r="F25"/>
  <c r="H25" s="1"/>
  <c r="C23"/>
  <c r="F23"/>
  <c r="H23" s="1"/>
  <c r="C21"/>
  <c r="F21"/>
  <c r="H21" s="1"/>
  <c r="C19"/>
  <c r="F19"/>
  <c r="H19" s="1"/>
  <c r="C17"/>
  <c r="F17"/>
  <c r="H17" s="1"/>
  <c r="C15"/>
  <c r="F15"/>
  <c r="H15" s="1"/>
  <c r="C13"/>
  <c r="F13"/>
  <c r="H13" s="1"/>
  <c r="C11"/>
  <c r="F11"/>
  <c r="H11" s="1"/>
  <c r="C9"/>
  <c r="F9"/>
  <c r="H9" s="1"/>
  <c r="C30"/>
  <c r="F30"/>
  <c r="H30" s="1"/>
  <c r="C28"/>
  <c r="F28"/>
  <c r="H28" s="1"/>
  <c r="C26"/>
  <c r="F26"/>
  <c r="H26" s="1"/>
  <c r="C24"/>
  <c r="F24"/>
  <c r="H24" s="1"/>
  <c r="C22"/>
  <c r="F22"/>
  <c r="H22" s="1"/>
  <c r="C20"/>
  <c r="F20"/>
  <c r="H20" s="1"/>
  <c r="C18"/>
  <c r="F18"/>
  <c r="H18" s="1"/>
  <c r="C16"/>
  <c r="F16"/>
  <c r="H16" s="1"/>
  <c r="C14"/>
  <c r="F14"/>
  <c r="H14" s="1"/>
  <c r="C12"/>
  <c r="F12"/>
  <c r="H12" s="1"/>
  <c r="C10"/>
  <c r="F10"/>
  <c r="H10" s="1"/>
  <c r="C8"/>
  <c r="F8"/>
  <c r="H8" s="1"/>
  <c r="N29" i="8"/>
  <c r="Q29" s="1"/>
  <c r="N27"/>
  <c r="Q27" s="1"/>
  <c r="S27" s="1"/>
  <c r="N25"/>
  <c r="Q25" s="1"/>
  <c r="N23"/>
  <c r="Q23" s="1"/>
  <c r="N21"/>
  <c r="Q21" s="1"/>
  <c r="S21" s="1"/>
  <c r="N19"/>
  <c r="Q19" s="1"/>
  <c r="S19" s="1"/>
  <c r="N17"/>
  <c r="Q17" s="1"/>
  <c r="N15"/>
  <c r="Q15" s="1"/>
  <c r="N13"/>
  <c r="Q13" s="1"/>
  <c r="S13" s="1"/>
  <c r="N11"/>
  <c r="Q11" s="1"/>
  <c r="N9"/>
  <c r="Q9" s="1"/>
  <c r="S9" s="1"/>
  <c r="N7"/>
  <c r="Q7" s="1"/>
  <c r="T12"/>
  <c r="N30"/>
  <c r="Q30" s="1"/>
  <c r="S30" s="1"/>
  <c r="N28"/>
  <c r="Q28"/>
  <c r="S28" s="1"/>
  <c r="N26"/>
  <c r="Q26"/>
  <c r="S26" s="1"/>
  <c r="N24"/>
  <c r="Q24"/>
  <c r="S24" s="1"/>
  <c r="N22"/>
  <c r="Q22"/>
  <c r="S22" s="1"/>
  <c r="N20"/>
  <c r="Q20"/>
  <c r="S20" s="1"/>
  <c r="N18"/>
  <c r="Q18"/>
  <c r="S18" s="1"/>
  <c r="N16"/>
  <c r="Q16"/>
  <c r="S16" s="1"/>
  <c r="N14"/>
  <c r="Q14"/>
  <c r="S14" s="1"/>
  <c r="N10"/>
  <c r="Q10"/>
  <c r="S10" s="1"/>
  <c r="N8"/>
  <c r="Q8"/>
  <c r="S8" s="1"/>
  <c r="Q32"/>
  <c r="Q32" i="7"/>
  <c r="S32" s="1"/>
  <c r="U17"/>
  <c r="C29" i="8"/>
  <c r="F29" s="1"/>
  <c r="C27"/>
  <c r="F27" s="1"/>
  <c r="C25"/>
  <c r="F25" s="1"/>
  <c r="C23"/>
  <c r="F23" s="1"/>
  <c r="C21"/>
  <c r="C19"/>
  <c r="C17"/>
  <c r="F17" s="1"/>
  <c r="C15"/>
  <c r="F15" s="1"/>
  <c r="C13"/>
  <c r="F13" s="1"/>
  <c r="C11"/>
  <c r="F11" s="1"/>
  <c r="C9"/>
  <c r="F9" s="1"/>
  <c r="C7"/>
  <c r="F7" s="1"/>
  <c r="C30"/>
  <c r="F30" s="1"/>
  <c r="C28"/>
  <c r="F28" s="1"/>
  <c r="C26"/>
  <c r="F26" s="1"/>
  <c r="C24"/>
  <c r="F24" s="1"/>
  <c r="C22"/>
  <c r="F22" s="1"/>
  <c r="C20"/>
  <c r="F20" s="1"/>
  <c r="C18"/>
  <c r="F18" s="1"/>
  <c r="C16"/>
  <c r="F16" s="1"/>
  <c r="C14"/>
  <c r="F14" s="1"/>
  <c r="C12"/>
  <c r="F12" s="1"/>
  <c r="C10"/>
  <c r="F10" s="1"/>
  <c r="C8"/>
  <c r="F8" s="1"/>
  <c r="F5" i="17"/>
  <c r="I5" s="1"/>
  <c r="R5" i="18"/>
  <c r="U5" s="1"/>
  <c r="H5" i="17"/>
  <c r="C6"/>
  <c r="F6" s="1"/>
  <c r="C7"/>
  <c r="F7" s="1"/>
  <c r="C8"/>
  <c r="F8" s="1"/>
  <c r="C9"/>
  <c r="F9" s="1"/>
  <c r="C10"/>
  <c r="F10" s="1"/>
  <c r="C11"/>
  <c r="F11" s="1"/>
  <c r="C12"/>
  <c r="F12" s="1"/>
  <c r="C13"/>
  <c r="F13" s="1"/>
  <c r="C14"/>
  <c r="F14" s="1"/>
  <c r="C15"/>
  <c r="F15" s="1"/>
  <c r="C16"/>
  <c r="F16" s="1"/>
  <c r="C17"/>
  <c r="F17" s="1"/>
  <c r="C18"/>
  <c r="F18" s="1"/>
  <c r="C19"/>
  <c r="F19" s="1"/>
  <c r="C20"/>
  <c r="F20" s="1"/>
  <c r="C21"/>
  <c r="F21" s="1"/>
  <c r="C22"/>
  <c r="F22" s="1"/>
  <c r="C23"/>
  <c r="F23" s="1"/>
  <c r="C24"/>
  <c r="F24" s="1"/>
  <c r="C25"/>
  <c r="F25" s="1"/>
  <c r="C26"/>
  <c r="F26" s="1"/>
  <c r="C27"/>
  <c r="F27" s="1"/>
  <c r="C28"/>
  <c r="F28" s="1"/>
  <c r="C29"/>
  <c r="F29" s="1"/>
  <c r="C30"/>
  <c r="F30" s="1"/>
  <c r="O6" i="18"/>
  <c r="R6" s="1"/>
  <c r="O7"/>
  <c r="O8"/>
  <c r="R8" s="1"/>
  <c r="O9"/>
  <c r="O10"/>
  <c r="R10" s="1"/>
  <c r="O11"/>
  <c r="O12"/>
  <c r="R12" s="1"/>
  <c r="O13"/>
  <c r="O14"/>
  <c r="R14" s="1"/>
  <c r="O15"/>
  <c r="O16"/>
  <c r="R16" s="1"/>
  <c r="O17"/>
  <c r="O18"/>
  <c r="R18" s="1"/>
  <c r="O19"/>
  <c r="O20"/>
  <c r="R20" s="1"/>
  <c r="O21"/>
  <c r="O22"/>
  <c r="R22" s="1"/>
  <c r="O23"/>
  <c r="O24"/>
  <c r="R24" s="1"/>
  <c r="O25"/>
  <c r="O26"/>
  <c r="R26" s="1"/>
  <c r="O27"/>
  <c r="O28"/>
  <c r="R28" s="1"/>
  <c r="O29"/>
  <c r="O30"/>
  <c r="R30" s="1"/>
  <c r="U11" i="6"/>
  <c r="U23"/>
  <c r="U24" i="8"/>
  <c r="U22"/>
  <c r="U12"/>
  <c r="Q31"/>
  <c r="U31" s="1"/>
  <c r="F33" i="4"/>
  <c r="F32"/>
  <c r="F33" i="11"/>
  <c r="F32"/>
  <c r="F33" i="5"/>
  <c r="F32"/>
  <c r="U24" i="6"/>
  <c r="U18"/>
  <c r="U10"/>
  <c r="U32" i="7"/>
  <c r="Q33"/>
  <c r="S32" i="8"/>
  <c r="U32"/>
  <c r="T32"/>
  <c r="U28"/>
  <c r="T24"/>
  <c r="T22"/>
  <c r="S31"/>
  <c r="T31"/>
  <c r="U18"/>
  <c r="U16"/>
  <c r="U10"/>
  <c r="U8"/>
  <c r="D7" i="4"/>
  <c r="O7" i="11"/>
  <c r="D7"/>
  <c r="O7" i="5"/>
  <c r="D7"/>
  <c r="O7" i="6"/>
  <c r="D7"/>
  <c r="O7" i="7"/>
  <c r="D7"/>
  <c r="O6" i="8"/>
  <c r="S11" i="7" l="1"/>
  <c r="U11"/>
  <c r="S15"/>
  <c r="U15"/>
  <c r="S25"/>
  <c r="U25"/>
  <c r="T25"/>
  <c r="S29"/>
  <c r="U29"/>
  <c r="S8"/>
  <c r="U8"/>
  <c r="S12"/>
  <c r="T12"/>
  <c r="U12"/>
  <c r="S16"/>
  <c r="T16"/>
  <c r="U16"/>
  <c r="S28"/>
  <c r="U28"/>
  <c r="S9"/>
  <c r="U9"/>
  <c r="S23"/>
  <c r="U23"/>
  <c r="S27"/>
  <c r="U27"/>
  <c r="T27"/>
  <c r="S31"/>
  <c r="T31"/>
  <c r="U31"/>
  <c r="S10"/>
  <c r="U10"/>
  <c r="T10"/>
  <c r="S14"/>
  <c r="U14"/>
  <c r="S18"/>
  <c r="U18"/>
  <c r="T18"/>
  <c r="S26"/>
  <c r="U26"/>
  <c r="T26"/>
  <c r="S30"/>
  <c r="U30"/>
  <c r="S17"/>
  <c r="T17"/>
  <c r="V5" i="18"/>
  <c r="T30"/>
  <c r="T28"/>
  <c r="T26"/>
  <c r="T24"/>
  <c r="T22"/>
  <c r="T20"/>
  <c r="T18"/>
  <c r="T16"/>
  <c r="T14"/>
  <c r="T12"/>
  <c r="T10"/>
  <c r="T8"/>
  <c r="T6"/>
  <c r="R29"/>
  <c r="T29" s="1"/>
  <c r="R27"/>
  <c r="T27" s="1"/>
  <c r="R25"/>
  <c r="T25" s="1"/>
  <c r="R23"/>
  <c r="T23" s="1"/>
  <c r="R21"/>
  <c r="T21" s="1"/>
  <c r="R19"/>
  <c r="T19" s="1"/>
  <c r="R17"/>
  <c r="T17" s="1"/>
  <c r="R15"/>
  <c r="T15" s="1"/>
  <c r="R13"/>
  <c r="T13" s="1"/>
  <c r="R11"/>
  <c r="T11" s="1"/>
  <c r="R9"/>
  <c r="T9" s="1"/>
  <c r="R7"/>
  <c r="T7" s="1"/>
  <c r="H8" i="6"/>
  <c r="J8"/>
  <c r="I8"/>
  <c r="H12"/>
  <c r="J12"/>
  <c r="I12"/>
  <c r="H20"/>
  <c r="J20"/>
  <c r="I20"/>
  <c r="H24"/>
  <c r="J24"/>
  <c r="I24"/>
  <c r="H28"/>
  <c r="J28"/>
  <c r="I28"/>
  <c r="H9"/>
  <c r="J9"/>
  <c r="I9"/>
  <c r="H13"/>
  <c r="J13"/>
  <c r="I13"/>
  <c r="H10"/>
  <c r="J10"/>
  <c r="I10"/>
  <c r="H22"/>
  <c r="J22"/>
  <c r="I22"/>
  <c r="H26"/>
  <c r="J26"/>
  <c r="I26"/>
  <c r="H30"/>
  <c r="J30"/>
  <c r="I30"/>
  <c r="H11"/>
  <c r="I11"/>
  <c r="J11"/>
  <c r="U14"/>
  <c r="U22"/>
  <c r="T10"/>
  <c r="T14"/>
  <c r="T18"/>
  <c r="T22"/>
  <c r="T24"/>
  <c r="T31"/>
  <c r="T11"/>
  <c r="S25"/>
  <c r="U25"/>
  <c r="S28"/>
  <c r="T28"/>
  <c r="U28"/>
  <c r="S33"/>
  <c r="U33"/>
  <c r="T33"/>
  <c r="S13"/>
  <c r="U13"/>
  <c r="T13"/>
  <c r="S27"/>
  <c r="U27"/>
  <c r="T27"/>
  <c r="S32"/>
  <c r="U32"/>
  <c r="T32"/>
  <c r="S30"/>
  <c r="U30"/>
  <c r="T30"/>
  <c r="S23"/>
  <c r="T23"/>
  <c r="U31"/>
  <c r="H21"/>
  <c r="J21"/>
  <c r="I21"/>
  <c r="H25"/>
  <c r="J25"/>
  <c r="I25"/>
  <c r="H29"/>
  <c r="J29"/>
  <c r="I29"/>
  <c r="H19"/>
  <c r="J19"/>
  <c r="I19"/>
  <c r="H23"/>
  <c r="J23"/>
  <c r="I23"/>
  <c r="H27"/>
  <c r="J27"/>
  <c r="I27"/>
  <c r="H31"/>
  <c r="J31"/>
  <c r="I31"/>
  <c r="T14" i="7"/>
  <c r="T29"/>
  <c r="T11"/>
  <c r="T23"/>
  <c r="T28"/>
  <c r="T32"/>
  <c r="T8"/>
  <c r="T15"/>
  <c r="T30"/>
  <c r="S17" i="8"/>
  <c r="T17"/>
  <c r="U17"/>
  <c r="S25"/>
  <c r="T25"/>
  <c r="U25"/>
  <c r="S29"/>
  <c r="U29"/>
  <c r="S7"/>
  <c r="T7"/>
  <c r="U7"/>
  <c r="S11"/>
  <c r="T11"/>
  <c r="U11"/>
  <c r="S15"/>
  <c r="U15"/>
  <c r="S23"/>
  <c r="U23"/>
  <c r="T23"/>
  <c r="F21"/>
  <c r="H21" s="1"/>
  <c r="F19"/>
  <c r="J19" s="1"/>
  <c r="T24" i="7"/>
  <c r="U24"/>
  <c r="T9"/>
  <c r="H10" i="8"/>
  <c r="J10"/>
  <c r="H14"/>
  <c r="J14"/>
  <c r="H18"/>
  <c r="J18"/>
  <c r="J22"/>
  <c r="H22"/>
  <c r="I22"/>
  <c r="H17"/>
  <c r="J17"/>
  <c r="J29"/>
  <c r="H29"/>
  <c r="I29"/>
  <c r="J12"/>
  <c r="I12"/>
  <c r="H12"/>
  <c r="J16"/>
  <c r="H16"/>
  <c r="I16"/>
  <c r="H24"/>
  <c r="J24"/>
  <c r="J15"/>
  <c r="I15"/>
  <c r="H15"/>
  <c r="J23"/>
  <c r="I23"/>
  <c r="H23"/>
  <c r="H27"/>
  <c r="J27"/>
  <c r="I10"/>
  <c r="I17"/>
  <c r="I24"/>
  <c r="I14"/>
  <c r="I18"/>
  <c r="I27"/>
  <c r="T10"/>
  <c r="T18"/>
  <c r="T29"/>
  <c r="T15"/>
  <c r="T28"/>
  <c r="I19"/>
  <c r="H19"/>
  <c r="T8"/>
  <c r="T16"/>
  <c r="J5" i="17"/>
  <c r="T5" i="18"/>
  <c r="I29" i="17"/>
  <c r="J29"/>
  <c r="H29"/>
  <c r="I27"/>
  <c r="J27"/>
  <c r="H27"/>
  <c r="I25"/>
  <c r="J25"/>
  <c r="H25"/>
  <c r="I23"/>
  <c r="J23"/>
  <c r="H23"/>
  <c r="I21"/>
  <c r="J21"/>
  <c r="H21"/>
  <c r="I19"/>
  <c r="J19"/>
  <c r="H19"/>
  <c r="I17"/>
  <c r="J17"/>
  <c r="H17"/>
  <c r="I15"/>
  <c r="J15"/>
  <c r="H15"/>
  <c r="I13"/>
  <c r="J13"/>
  <c r="H13"/>
  <c r="I11"/>
  <c r="J11"/>
  <c r="H11"/>
  <c r="I9"/>
  <c r="J9"/>
  <c r="H9"/>
  <c r="I7"/>
  <c r="J7"/>
  <c r="H7"/>
  <c r="I28"/>
  <c r="J28"/>
  <c r="H28"/>
  <c r="I24"/>
  <c r="J24"/>
  <c r="H24"/>
  <c r="I20"/>
  <c r="J20"/>
  <c r="H20"/>
  <c r="I16"/>
  <c r="J16"/>
  <c r="H16"/>
  <c r="I12"/>
  <c r="J12"/>
  <c r="H12"/>
  <c r="I8"/>
  <c r="J8"/>
  <c r="H8"/>
  <c r="I30"/>
  <c r="J30"/>
  <c r="H30"/>
  <c r="I26"/>
  <c r="J26"/>
  <c r="H26"/>
  <c r="I22"/>
  <c r="J22"/>
  <c r="H22"/>
  <c r="I18"/>
  <c r="J18"/>
  <c r="H18"/>
  <c r="I14"/>
  <c r="J14"/>
  <c r="H14"/>
  <c r="I10"/>
  <c r="J10"/>
  <c r="H10"/>
  <c r="I6"/>
  <c r="J6"/>
  <c r="H6"/>
  <c r="U30" i="18"/>
  <c r="V30"/>
  <c r="U28"/>
  <c r="V28"/>
  <c r="U26"/>
  <c r="V26"/>
  <c r="U24"/>
  <c r="V24"/>
  <c r="U22"/>
  <c r="V22"/>
  <c r="U20"/>
  <c r="V20"/>
  <c r="U18"/>
  <c r="V18"/>
  <c r="U16"/>
  <c r="V16"/>
  <c r="U14"/>
  <c r="V14"/>
  <c r="U12"/>
  <c r="V12"/>
  <c r="U10"/>
  <c r="V10"/>
  <c r="U8"/>
  <c r="V8"/>
  <c r="U6"/>
  <c r="V6"/>
  <c r="U29"/>
  <c r="V29"/>
  <c r="V27"/>
  <c r="U25"/>
  <c r="V25"/>
  <c r="V23"/>
  <c r="U21"/>
  <c r="V21"/>
  <c r="V19"/>
  <c r="U17"/>
  <c r="V17"/>
  <c r="V15"/>
  <c r="U13"/>
  <c r="V13"/>
  <c r="V11"/>
  <c r="U9"/>
  <c r="V9"/>
  <c r="V7"/>
  <c r="T12" i="6"/>
  <c r="U12"/>
  <c r="T25"/>
  <c r="T26"/>
  <c r="U26"/>
  <c r="T29"/>
  <c r="U29"/>
  <c r="B9" i="7"/>
  <c r="B11"/>
  <c r="B13"/>
  <c r="B15"/>
  <c r="B17"/>
  <c r="B19"/>
  <c r="B21"/>
  <c r="B23"/>
  <c r="B25"/>
  <c r="B27"/>
  <c r="B28"/>
  <c r="B29"/>
  <c r="B30"/>
  <c r="B31"/>
  <c r="B8"/>
  <c r="B10"/>
  <c r="B12"/>
  <c r="B14"/>
  <c r="B16"/>
  <c r="B18"/>
  <c r="B20"/>
  <c r="B22"/>
  <c r="B24"/>
  <c r="B26"/>
  <c r="T20"/>
  <c r="U20"/>
  <c r="T22"/>
  <c r="U22"/>
  <c r="D9"/>
  <c r="D11"/>
  <c r="D13"/>
  <c r="D15"/>
  <c r="D17"/>
  <c r="D19"/>
  <c r="D21"/>
  <c r="D23"/>
  <c r="D25"/>
  <c r="D27"/>
  <c r="D28"/>
  <c r="D29"/>
  <c r="D30"/>
  <c r="D31"/>
  <c r="D8"/>
  <c r="D10"/>
  <c r="D12"/>
  <c r="D14"/>
  <c r="D16"/>
  <c r="D18"/>
  <c r="D20"/>
  <c r="D22"/>
  <c r="D24"/>
  <c r="D26"/>
  <c r="T19"/>
  <c r="U19"/>
  <c r="T21"/>
  <c r="U21"/>
  <c r="I21" i="8"/>
  <c r="I30"/>
  <c r="J30"/>
  <c r="H30"/>
  <c r="T14"/>
  <c r="U14"/>
  <c r="T20"/>
  <c r="U20"/>
  <c r="I11"/>
  <c r="H11"/>
  <c r="J11"/>
  <c r="I20"/>
  <c r="J20"/>
  <c r="H20"/>
  <c r="I26"/>
  <c r="H26"/>
  <c r="J26"/>
  <c r="T13"/>
  <c r="U13"/>
  <c r="T19"/>
  <c r="U19"/>
  <c r="T21"/>
  <c r="U21"/>
  <c r="U30"/>
  <c r="T30"/>
  <c r="I25"/>
  <c r="H25"/>
  <c r="J25"/>
  <c r="U9" i="4"/>
  <c r="T9"/>
  <c r="U11"/>
  <c r="T11"/>
  <c r="U13"/>
  <c r="T13"/>
  <c r="U15"/>
  <c r="T15"/>
  <c r="U17"/>
  <c r="T17"/>
  <c r="U19"/>
  <c r="T19"/>
  <c r="U21"/>
  <c r="T21"/>
  <c r="U23"/>
  <c r="T23"/>
  <c r="U25"/>
  <c r="T25"/>
  <c r="U27"/>
  <c r="T27"/>
  <c r="U29"/>
  <c r="T29"/>
  <c r="U31"/>
  <c r="T31"/>
  <c r="U8"/>
  <c r="T8"/>
  <c r="U10"/>
  <c r="T10"/>
  <c r="U12"/>
  <c r="T12"/>
  <c r="U14"/>
  <c r="T14"/>
  <c r="U16"/>
  <c r="T16"/>
  <c r="U18"/>
  <c r="T18"/>
  <c r="U20"/>
  <c r="T20"/>
  <c r="U22"/>
  <c r="T22"/>
  <c r="U24"/>
  <c r="T24"/>
  <c r="U26"/>
  <c r="T26"/>
  <c r="U28"/>
  <c r="T28"/>
  <c r="U30"/>
  <c r="T30"/>
  <c r="J9"/>
  <c r="I9"/>
  <c r="J11"/>
  <c r="I11"/>
  <c r="J13"/>
  <c r="I13"/>
  <c r="J15"/>
  <c r="I15"/>
  <c r="J17"/>
  <c r="I17"/>
  <c r="J19"/>
  <c r="I19"/>
  <c r="J21"/>
  <c r="I21"/>
  <c r="J23"/>
  <c r="I23"/>
  <c r="J25"/>
  <c r="I25"/>
  <c r="J27"/>
  <c r="I27"/>
  <c r="J29"/>
  <c r="I29"/>
  <c r="J31"/>
  <c r="I31"/>
  <c r="H33"/>
  <c r="J33"/>
  <c r="I33"/>
  <c r="J8"/>
  <c r="I8"/>
  <c r="J10"/>
  <c r="I10"/>
  <c r="J12"/>
  <c r="I12"/>
  <c r="J14"/>
  <c r="I14"/>
  <c r="J16"/>
  <c r="I16"/>
  <c r="J18"/>
  <c r="I18"/>
  <c r="J20"/>
  <c r="I20"/>
  <c r="J22"/>
  <c r="I22"/>
  <c r="J24"/>
  <c r="I24"/>
  <c r="J26"/>
  <c r="I26"/>
  <c r="J28"/>
  <c r="I28"/>
  <c r="J30"/>
  <c r="I30"/>
  <c r="H32"/>
  <c r="J32"/>
  <c r="I32"/>
  <c r="U9" i="11"/>
  <c r="T9"/>
  <c r="U11"/>
  <c r="T11"/>
  <c r="U13"/>
  <c r="T13"/>
  <c r="U15"/>
  <c r="T15"/>
  <c r="U17"/>
  <c r="T17"/>
  <c r="U19"/>
  <c r="T19"/>
  <c r="U21"/>
  <c r="T21"/>
  <c r="U23"/>
  <c r="T23"/>
  <c r="U25"/>
  <c r="T25"/>
  <c r="U27"/>
  <c r="T27"/>
  <c r="U29"/>
  <c r="T29"/>
  <c r="U31"/>
  <c r="T31"/>
  <c r="U8"/>
  <c r="T8"/>
  <c r="U10"/>
  <c r="T10"/>
  <c r="U12"/>
  <c r="T12"/>
  <c r="U14"/>
  <c r="T14"/>
  <c r="U16"/>
  <c r="T16"/>
  <c r="U18"/>
  <c r="T18"/>
  <c r="U20"/>
  <c r="T20"/>
  <c r="U22"/>
  <c r="T22"/>
  <c r="U24"/>
  <c r="T24"/>
  <c r="U26"/>
  <c r="T26"/>
  <c r="U28"/>
  <c r="T28"/>
  <c r="U30"/>
  <c r="T30"/>
  <c r="J9"/>
  <c r="I9"/>
  <c r="J11"/>
  <c r="I11"/>
  <c r="J13"/>
  <c r="I13"/>
  <c r="J15"/>
  <c r="I15"/>
  <c r="J17"/>
  <c r="I17"/>
  <c r="J19"/>
  <c r="I19"/>
  <c r="J21"/>
  <c r="I21"/>
  <c r="J23"/>
  <c r="I23"/>
  <c r="J25"/>
  <c r="I25"/>
  <c r="J27"/>
  <c r="I27"/>
  <c r="J29"/>
  <c r="I29"/>
  <c r="J31"/>
  <c r="I31"/>
  <c r="H33"/>
  <c r="J33"/>
  <c r="I33"/>
  <c r="J8"/>
  <c r="I8"/>
  <c r="J10"/>
  <c r="I10"/>
  <c r="J12"/>
  <c r="I12"/>
  <c r="J14"/>
  <c r="I14"/>
  <c r="J16"/>
  <c r="I16"/>
  <c r="J18"/>
  <c r="I18"/>
  <c r="J20"/>
  <c r="I20"/>
  <c r="J22"/>
  <c r="I22"/>
  <c r="J24"/>
  <c r="I24"/>
  <c r="J26"/>
  <c r="I26"/>
  <c r="J28"/>
  <c r="I28"/>
  <c r="J30"/>
  <c r="I30"/>
  <c r="H32"/>
  <c r="J32"/>
  <c r="I32"/>
  <c r="U9" i="5"/>
  <c r="T9"/>
  <c r="U11"/>
  <c r="T11"/>
  <c r="U13"/>
  <c r="T13"/>
  <c r="U15"/>
  <c r="T15"/>
  <c r="U17"/>
  <c r="T17"/>
  <c r="U19"/>
  <c r="T19"/>
  <c r="U21"/>
  <c r="T21"/>
  <c r="U23"/>
  <c r="T23"/>
  <c r="U25"/>
  <c r="T25"/>
  <c r="U27"/>
  <c r="T27"/>
  <c r="U29"/>
  <c r="T29"/>
  <c r="U31"/>
  <c r="T31"/>
  <c r="U8"/>
  <c r="T8"/>
  <c r="U10"/>
  <c r="T10"/>
  <c r="U12"/>
  <c r="T12"/>
  <c r="U14"/>
  <c r="T14"/>
  <c r="U16"/>
  <c r="T16"/>
  <c r="U18"/>
  <c r="T18"/>
  <c r="U20"/>
  <c r="T20"/>
  <c r="U22"/>
  <c r="T22"/>
  <c r="U24"/>
  <c r="T24"/>
  <c r="U26"/>
  <c r="T26"/>
  <c r="U28"/>
  <c r="T28"/>
  <c r="U30"/>
  <c r="T30"/>
  <c r="J9"/>
  <c r="I9"/>
  <c r="J11"/>
  <c r="I11"/>
  <c r="J13"/>
  <c r="I13"/>
  <c r="J15"/>
  <c r="I15"/>
  <c r="J17"/>
  <c r="I17"/>
  <c r="J19"/>
  <c r="I19"/>
  <c r="J21"/>
  <c r="I21"/>
  <c r="J23"/>
  <c r="I23"/>
  <c r="J25"/>
  <c r="I25"/>
  <c r="J27"/>
  <c r="I27"/>
  <c r="J29"/>
  <c r="I29"/>
  <c r="J31"/>
  <c r="I31"/>
  <c r="H33"/>
  <c r="J33"/>
  <c r="I33"/>
  <c r="J8"/>
  <c r="I8"/>
  <c r="J10"/>
  <c r="I10"/>
  <c r="J12"/>
  <c r="I12"/>
  <c r="J14"/>
  <c r="I14"/>
  <c r="J16"/>
  <c r="I16"/>
  <c r="J18"/>
  <c r="I18"/>
  <c r="J20"/>
  <c r="I20"/>
  <c r="J22"/>
  <c r="I22"/>
  <c r="J24"/>
  <c r="I24"/>
  <c r="J26"/>
  <c r="I26"/>
  <c r="J28"/>
  <c r="I28"/>
  <c r="J30"/>
  <c r="I30"/>
  <c r="H32"/>
  <c r="J32"/>
  <c r="I32"/>
  <c r="U8" i="6"/>
  <c r="T8"/>
  <c r="U15"/>
  <c r="T15"/>
  <c r="U17"/>
  <c r="T17"/>
  <c r="U20"/>
  <c r="T20"/>
  <c r="U9"/>
  <c r="T9"/>
  <c r="U16"/>
  <c r="T16"/>
  <c r="U19"/>
  <c r="T19"/>
  <c r="U21"/>
  <c r="T21"/>
  <c r="J14"/>
  <c r="I14"/>
  <c r="J16"/>
  <c r="I16"/>
  <c r="J18"/>
  <c r="I18"/>
  <c r="J15"/>
  <c r="I15"/>
  <c r="J17"/>
  <c r="I17"/>
  <c r="S33" i="7"/>
  <c r="U33"/>
  <c r="T33"/>
  <c r="U13"/>
  <c r="T13"/>
  <c r="U9" i="8"/>
  <c r="T9"/>
  <c r="U27"/>
  <c r="T27"/>
  <c r="U26"/>
  <c r="T26"/>
  <c r="H7"/>
  <c r="J7"/>
  <c r="I7"/>
  <c r="H9"/>
  <c r="J9"/>
  <c r="I9"/>
  <c r="H28"/>
  <c r="J28"/>
  <c r="I28"/>
  <c r="H8"/>
  <c r="J8"/>
  <c r="I8"/>
  <c r="H13"/>
  <c r="J13"/>
  <c r="I13"/>
  <c r="O7" i="4"/>
  <c r="D6" i="8"/>
  <c r="J21" l="1"/>
  <c r="U7" i="18"/>
  <c r="U11"/>
  <c r="U15"/>
  <c r="U19"/>
  <c r="U23"/>
  <c r="U27"/>
  <c r="C31" i="7"/>
  <c r="F31" s="1"/>
  <c r="C24"/>
  <c r="F24" s="1"/>
  <c r="C20"/>
  <c r="F20" s="1"/>
  <c r="C16"/>
  <c r="F16" s="1"/>
  <c r="C12"/>
  <c r="F12" s="1"/>
  <c r="C8"/>
  <c r="F8" s="1"/>
  <c r="C30"/>
  <c r="F30" s="1"/>
  <c r="C28"/>
  <c r="F28" s="1"/>
  <c r="C25"/>
  <c r="F25" s="1"/>
  <c r="C21"/>
  <c r="F21" s="1"/>
  <c r="C17"/>
  <c r="F17" s="1"/>
  <c r="C13"/>
  <c r="F13" s="1"/>
  <c r="C9"/>
  <c r="F9" s="1"/>
  <c r="C26"/>
  <c r="F26" s="1"/>
  <c r="C22"/>
  <c r="F22" s="1"/>
  <c r="C18"/>
  <c r="F18" s="1"/>
  <c r="C14"/>
  <c r="F14" s="1"/>
  <c r="C10"/>
  <c r="F10" s="1"/>
  <c r="C29"/>
  <c r="F29" s="1"/>
  <c r="C27"/>
  <c r="F27" s="1"/>
  <c r="C23"/>
  <c r="F23" s="1"/>
  <c r="C19"/>
  <c r="F19" s="1"/>
  <c r="C15"/>
  <c r="F15" s="1"/>
  <c r="C11"/>
  <c r="F11" s="1"/>
  <c r="N6" i="11"/>
  <c r="Q6" s="1"/>
  <c r="S6" s="1"/>
  <c r="N6" i="5"/>
  <c r="Q6" s="1"/>
  <c r="S6" s="1"/>
  <c r="C6"/>
  <c r="F6" s="1"/>
  <c r="H6" s="1"/>
  <c r="C6" i="6"/>
  <c r="F6" s="1"/>
  <c r="H6" s="1"/>
  <c r="N6" i="7"/>
  <c r="Q6" s="1"/>
  <c r="S6" s="1"/>
  <c r="C5" i="8"/>
  <c r="F5" s="1"/>
  <c r="M7" i="4"/>
  <c r="B7"/>
  <c r="M7" i="11"/>
  <c r="B7"/>
  <c r="M7" i="5"/>
  <c r="B7"/>
  <c r="M7" i="6"/>
  <c r="B7"/>
  <c r="M7" i="7"/>
  <c r="B7"/>
  <c r="M6" i="8"/>
  <c r="B6"/>
  <c r="N32" i="4"/>
  <c r="O32" s="1"/>
  <c r="N33"/>
  <c r="O33" s="1"/>
  <c r="N32" i="11"/>
  <c r="O32" s="1"/>
  <c r="N33"/>
  <c r="O33" s="1"/>
  <c r="C32" i="7"/>
  <c r="D32" s="1"/>
  <c r="C33"/>
  <c r="D33" s="1"/>
  <c r="H31" l="1"/>
  <c r="J31"/>
  <c r="I31"/>
  <c r="H5" i="8"/>
  <c r="I13" i="7"/>
  <c r="J13"/>
  <c r="H13"/>
  <c r="I21"/>
  <c r="J21"/>
  <c r="H21"/>
  <c r="I28"/>
  <c r="H28"/>
  <c r="J28"/>
  <c r="I8"/>
  <c r="H8"/>
  <c r="J8"/>
  <c r="I16"/>
  <c r="H16"/>
  <c r="J16"/>
  <c r="I24"/>
  <c r="H24"/>
  <c r="J24"/>
  <c r="I9"/>
  <c r="J9"/>
  <c r="H9"/>
  <c r="I17"/>
  <c r="J17"/>
  <c r="H17"/>
  <c r="I25"/>
  <c r="J25"/>
  <c r="H25"/>
  <c r="H30"/>
  <c r="J30"/>
  <c r="I30"/>
  <c r="I12"/>
  <c r="H12"/>
  <c r="J12"/>
  <c r="I20"/>
  <c r="H20"/>
  <c r="J20"/>
  <c r="I11"/>
  <c r="J11"/>
  <c r="H11"/>
  <c r="I15"/>
  <c r="J15"/>
  <c r="H15"/>
  <c r="I19"/>
  <c r="J19"/>
  <c r="H19"/>
  <c r="I23"/>
  <c r="J23"/>
  <c r="H23"/>
  <c r="I27"/>
  <c r="H27"/>
  <c r="J27"/>
  <c r="I29"/>
  <c r="H29"/>
  <c r="J29"/>
  <c r="I10"/>
  <c r="H10"/>
  <c r="J10"/>
  <c r="I14"/>
  <c r="H14"/>
  <c r="J14"/>
  <c r="I18"/>
  <c r="H18"/>
  <c r="J18"/>
  <c r="I22"/>
  <c r="H22"/>
  <c r="J22"/>
  <c r="I26"/>
  <c r="H26"/>
  <c r="J26"/>
  <c r="T6"/>
  <c r="N7" i="4"/>
  <c r="Q7" s="1"/>
  <c r="S7" s="1"/>
  <c r="C7"/>
  <c r="F7" s="1"/>
  <c r="H7" s="1"/>
  <c r="N7" i="11"/>
  <c r="Q7" s="1"/>
  <c r="S7" s="1"/>
  <c r="T6"/>
  <c r="U6"/>
  <c r="C7"/>
  <c r="F7" s="1"/>
  <c r="H7" s="1"/>
  <c r="U6" i="5"/>
  <c r="T6"/>
  <c r="N7"/>
  <c r="Q7" s="1"/>
  <c r="S7" s="1"/>
  <c r="N7" i="6"/>
  <c r="Q7" s="1"/>
  <c r="S7" s="1"/>
  <c r="N7" i="7"/>
  <c r="Q7" s="1"/>
  <c r="S7" s="1"/>
  <c r="U6"/>
  <c r="N6" i="8"/>
  <c r="Q6" s="1"/>
  <c r="S6" s="1"/>
  <c r="C7" i="5"/>
  <c r="F7" s="1"/>
  <c r="H7" s="1"/>
  <c r="J6"/>
  <c r="I6"/>
  <c r="J6" i="6"/>
  <c r="I6"/>
  <c r="C7"/>
  <c r="F7" s="1"/>
  <c r="H7" s="1"/>
  <c r="C7" i="7"/>
  <c r="I5" i="8"/>
  <c r="J5"/>
  <c r="C6"/>
  <c r="F6" s="1"/>
  <c r="N5"/>
  <c r="Q5" s="1"/>
  <c r="S5" s="1"/>
  <c r="C6" i="4"/>
  <c r="F6" s="1"/>
  <c r="H6" s="1"/>
  <c r="N6"/>
  <c r="Q6" s="1"/>
  <c r="S6" s="1"/>
  <c r="C6" i="11"/>
  <c r="F6" s="1"/>
  <c r="H6" s="1"/>
  <c r="N6" i="6"/>
  <c r="Q6" s="1"/>
  <c r="S6" s="1"/>
  <c r="C6" i="7"/>
  <c r="F6" l="1"/>
  <c r="H6" s="1"/>
  <c r="F7"/>
  <c r="H7" s="1"/>
  <c r="H6" i="8"/>
  <c r="T5"/>
  <c r="T6"/>
  <c r="T7" i="7"/>
  <c r="U6" i="4"/>
  <c r="T6"/>
  <c r="T7"/>
  <c r="U7"/>
  <c r="J6"/>
  <c r="I6"/>
  <c r="J7"/>
  <c r="I7"/>
  <c r="U7" i="11"/>
  <c r="T7"/>
  <c r="J6"/>
  <c r="I6"/>
  <c r="I7"/>
  <c r="J7"/>
  <c r="T7" i="5"/>
  <c r="U7"/>
  <c r="U6" i="6"/>
  <c r="T6"/>
  <c r="T7"/>
  <c r="U7"/>
  <c r="U7" i="7"/>
  <c r="U5" i="8"/>
  <c r="U6"/>
  <c r="I7" i="5"/>
  <c r="J7"/>
  <c r="I7" i="6"/>
  <c r="J7"/>
  <c r="I7" i="7"/>
  <c r="J7"/>
  <c r="J6"/>
  <c r="I6"/>
  <c r="J6" i="8"/>
  <c r="I6" l="1"/>
</calcChain>
</file>

<file path=xl/sharedStrings.xml><?xml version="1.0" encoding="utf-8"?>
<sst xmlns="http://schemas.openxmlformats.org/spreadsheetml/2006/main" count="226" uniqueCount="59">
  <si>
    <t>Maquinista "A" y Chofer de Autolelevador</t>
  </si>
  <si>
    <t>Sueldo Básico</t>
  </si>
  <si>
    <t>Antigüedad</t>
  </si>
  <si>
    <t>Presentismo</t>
  </si>
  <si>
    <t>Premio Estímulo</t>
  </si>
  <si>
    <t>T O T A L</t>
  </si>
  <si>
    <t>Al ingreso</t>
  </si>
  <si>
    <t>Maquinista "B"</t>
  </si>
  <si>
    <t>Ayudante de Máquina</t>
  </si>
  <si>
    <t>Capataces</t>
  </si>
  <si>
    <t>Encargado de Cámaras</t>
  </si>
  <si>
    <t>Oficial de Mantenimiento</t>
  </si>
  <si>
    <t>Medio Oficial de Mantenimiento</t>
  </si>
  <si>
    <t>Ayudante de Mantenimiento</t>
  </si>
  <si>
    <t>Peón de Mantenimiento</t>
  </si>
  <si>
    <t>Choferes</t>
  </si>
  <si>
    <t>Administrativo "A" Especializado</t>
  </si>
  <si>
    <t>TABLA   DE   SALARIOS</t>
  </si>
  <si>
    <t>Complementario No Administrativo</t>
  </si>
  <si>
    <t>Administrativo "B" Auxiliar</t>
  </si>
  <si>
    <t>Obrero / Portero / Sereno</t>
  </si>
  <si>
    <t xml:space="preserve"> -  2  -</t>
  </si>
  <si>
    <t xml:space="preserve"> -  14  -</t>
  </si>
  <si>
    <t xml:space="preserve"> -  4  -</t>
  </si>
  <si>
    <t xml:space="preserve"> -  12  -</t>
  </si>
  <si>
    <t xml:space="preserve"> -  6  -</t>
  </si>
  <si>
    <t xml:space="preserve"> -  10  -</t>
  </si>
  <si>
    <t xml:space="preserve"> -  8  -</t>
  </si>
  <si>
    <t xml:space="preserve">            VIGENTE</t>
  </si>
  <si>
    <t xml:space="preserve">           Jurisdicción Río Negro, Neuquén y La pampa</t>
  </si>
  <si>
    <r>
      <t xml:space="preserve">   </t>
    </r>
    <r>
      <rPr>
        <b/>
        <sz val="7"/>
        <rFont val="Arial"/>
        <family val="2"/>
      </rPr>
      <t>SECCIONAL CIPOLLETTI</t>
    </r>
    <r>
      <rPr>
        <sz val="7"/>
        <rFont val="Arial"/>
        <family val="2"/>
      </rPr>
      <t xml:space="preserve"> - Personería Gremial nº 141</t>
    </r>
  </si>
  <si>
    <t xml:space="preserve">   M.Muñoz 635  (8324) Cipolletti - Río Negro-  CC.392  -Tel: (0299) 4781305 /2144 /5390</t>
  </si>
  <si>
    <t xml:space="preserve"> -  3  -</t>
  </si>
  <si>
    <t xml:space="preserve"> -  1  -</t>
  </si>
  <si>
    <t xml:space="preserve"> -  13  -</t>
  </si>
  <si>
    <t xml:space="preserve"> -  5  -</t>
  </si>
  <si>
    <t xml:space="preserve"> -  11  -</t>
  </si>
  <si>
    <t xml:space="preserve"> -  7  -</t>
  </si>
  <si>
    <t xml:space="preserve"> -  9  -</t>
  </si>
  <si>
    <t>Horas               50 %</t>
  </si>
  <si>
    <t>Horas              100 %</t>
  </si>
  <si>
    <t>S.T.I.H.M.P.R.A.</t>
  </si>
  <si>
    <r>
      <rPr>
        <b/>
        <sz val="14"/>
        <rFont val="Stencil"/>
        <family val="5"/>
      </rPr>
      <t xml:space="preserve">                        </t>
    </r>
    <r>
      <rPr>
        <b/>
        <u/>
        <sz val="14"/>
        <rFont val="Stencil"/>
        <family val="5"/>
      </rPr>
      <t>Período</t>
    </r>
  </si>
  <si>
    <t xml:space="preserve">                               ESCALA  SALARIAL  ELABORADA  EN BASE AL CONTENIDO DEL</t>
  </si>
  <si>
    <t>I N D I C E</t>
  </si>
  <si>
    <t>PAGINA</t>
  </si>
  <si>
    <t>CONTENIDO</t>
  </si>
  <si>
    <t>Maquinista "A" y Chofer de Autoelevador</t>
  </si>
  <si>
    <t>SUB - T O T A L</t>
  </si>
  <si>
    <t>PREMIO      CALIDAD</t>
  </si>
  <si>
    <t>SUB-T O T A L</t>
  </si>
  <si>
    <r>
      <t xml:space="preserve">    </t>
    </r>
    <r>
      <rPr>
        <b/>
        <u/>
        <sz val="7"/>
        <rFont val="Arial"/>
        <family val="2"/>
      </rPr>
      <t>e-mail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: stihmpra@stihmprarn.com.ar</t>
    </r>
  </si>
  <si>
    <r>
      <t>web</t>
    </r>
    <r>
      <rPr>
        <sz val="7"/>
        <rFont val="Arial"/>
        <family val="2"/>
      </rPr>
      <t>: www.stihmprarn.com.ar</t>
    </r>
  </si>
  <si>
    <t>ENERO a DICIEMBRE 2019</t>
  </si>
  <si>
    <t xml:space="preserve"> ENERO  a  diciembre  2019</t>
  </si>
  <si>
    <t>Suma Gratificatoria (NR)</t>
  </si>
  <si>
    <t xml:space="preserve">                                        ACTA   ACUERDO   S.T.I.H.M.P.R.A.-  C.A.F.I.  04/02/2019</t>
  </si>
  <si>
    <t xml:space="preserve">                                                            EXPTE. NRO. 2019-03096632</t>
  </si>
  <si>
    <t>PAGOS ADICIONALES ACUERDO EXPTE. NRO. 2019-03096632</t>
  </si>
</sst>
</file>

<file path=xl/styles.xml><?xml version="1.0" encoding="utf-8"?>
<styleSheet xmlns="http://schemas.openxmlformats.org/spreadsheetml/2006/main">
  <numFmts count="6">
    <numFmt numFmtId="164" formatCode="#,##0.00;[Red]#,##0.00"/>
    <numFmt numFmtId="165" formatCode="0.0000"/>
    <numFmt numFmtId="166" formatCode="0.0"/>
    <numFmt numFmtId="167" formatCode="0.000"/>
    <numFmt numFmtId="168" formatCode="0.00000"/>
    <numFmt numFmtId="169" formatCode="#,##0.00\ &quot;$&quot;"/>
  </numFmts>
  <fonts count="34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11"/>
      <name val="Benguiat Frisky"/>
      <family val="4"/>
    </font>
    <font>
      <sz val="7"/>
      <name val="Arial"/>
      <family val="2"/>
    </font>
    <font>
      <b/>
      <sz val="7"/>
      <name val="Arial"/>
      <family val="2"/>
    </font>
    <font>
      <b/>
      <u/>
      <sz val="7"/>
      <name val="Arial"/>
      <family val="2"/>
    </font>
    <font>
      <sz val="12"/>
      <name val="Stencil"/>
      <family val="5"/>
    </font>
    <font>
      <b/>
      <sz val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26"/>
      <name val="Stencil"/>
      <family val="5"/>
    </font>
    <font>
      <b/>
      <u/>
      <sz val="14"/>
      <name val="Stencil"/>
      <family val="5"/>
    </font>
    <font>
      <b/>
      <sz val="15"/>
      <name val="Stencil"/>
      <family val="5"/>
    </font>
    <font>
      <sz val="11"/>
      <name val="Arial"/>
      <family val="2"/>
    </font>
    <font>
      <sz val="12"/>
      <name val="Arial"/>
      <family val="2"/>
    </font>
    <font>
      <sz val="10"/>
      <name val="Stencil"/>
      <family val="5"/>
    </font>
    <font>
      <sz val="5.5"/>
      <name val="Arial Narrow"/>
      <family val="2"/>
    </font>
    <font>
      <b/>
      <sz val="5.5"/>
      <name val="Arial"/>
      <family val="2"/>
    </font>
    <font>
      <sz val="12"/>
      <color rgb="FF0000FF"/>
      <name val="Arial Black"/>
      <family val="2"/>
    </font>
    <font>
      <b/>
      <sz val="10"/>
      <color rgb="FF0000FF"/>
      <name val="Arial"/>
      <family val="2"/>
    </font>
    <font>
      <b/>
      <sz val="22"/>
      <color rgb="FF0000FF"/>
      <name val="Stencil"/>
      <family val="5"/>
    </font>
    <font>
      <b/>
      <sz val="14"/>
      <name val="Stencil"/>
      <family val="5"/>
    </font>
    <font>
      <sz val="14"/>
      <name val="Arial Black"/>
      <family val="2"/>
    </font>
    <font>
      <sz val="5.5"/>
      <name val="Arial"/>
      <family val="2"/>
    </font>
    <font>
      <sz val="6"/>
      <name val="Arial Narrow"/>
      <family val="2"/>
    </font>
    <font>
      <u/>
      <sz val="10"/>
      <name val="Arial Black"/>
      <family val="2"/>
    </font>
    <font>
      <b/>
      <u/>
      <sz val="10"/>
      <name val="Arial"/>
      <family val="2"/>
    </font>
    <font>
      <sz val="12"/>
      <name val="Arial Black"/>
      <family val="2"/>
    </font>
    <font>
      <b/>
      <sz val="10"/>
      <name val="Bodoni MT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Protection="1">
      <protection locked="0"/>
    </xf>
    <xf numFmtId="2" fontId="0" fillId="0" borderId="0" xfId="0" applyNumberFormat="1"/>
    <xf numFmtId="0" fontId="3" fillId="0" borderId="0" xfId="0" applyFont="1"/>
    <xf numFmtId="2" fontId="0" fillId="0" borderId="0" xfId="0" applyNumberFormat="1" applyFill="1" applyBorder="1"/>
    <xf numFmtId="0" fontId="0" fillId="0" borderId="0" xfId="0" applyFill="1" applyBorder="1"/>
    <xf numFmtId="0" fontId="4" fillId="0" borderId="0" xfId="0" applyFont="1"/>
    <xf numFmtId="164" fontId="3" fillId="0" borderId="0" xfId="0" applyNumberFormat="1" applyFont="1"/>
    <xf numFmtId="0" fontId="3" fillId="0" borderId="0" xfId="0" applyFont="1" applyFill="1" applyBorder="1"/>
    <xf numFmtId="0" fontId="7" fillId="0" borderId="0" xfId="0" applyFont="1"/>
    <xf numFmtId="0" fontId="4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0" xfId="0" applyFont="1" applyBorder="1"/>
    <xf numFmtId="0" fontId="9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/>
    <xf numFmtId="0" fontId="8" fillId="0" borderId="0" xfId="0" applyFont="1" applyFill="1" applyBorder="1"/>
    <xf numFmtId="2" fontId="1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2" fillId="0" borderId="0" xfId="0" quotePrefix="1" applyFont="1" applyAlignment="1">
      <alignment horizontal="center"/>
    </xf>
    <xf numFmtId="2" fontId="4" fillId="0" borderId="3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2" fontId="4" fillId="0" borderId="4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0" fontId="5" fillId="0" borderId="0" xfId="0" applyFont="1"/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right"/>
    </xf>
    <xf numFmtId="2" fontId="4" fillId="0" borderId="3" xfId="0" applyNumberFormat="1" applyFont="1" applyFill="1" applyBorder="1" applyAlignment="1">
      <alignment vertical="center"/>
    </xf>
    <xf numFmtId="165" fontId="0" fillId="0" borderId="0" xfId="0" applyNumberFormat="1"/>
    <xf numFmtId="0" fontId="0" fillId="0" borderId="0" xfId="0" applyFill="1"/>
    <xf numFmtId="0" fontId="6" fillId="0" borderId="0" xfId="0" applyFont="1" applyFill="1"/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5" fillId="0" borderId="0" xfId="0" applyFont="1"/>
    <xf numFmtId="0" fontId="18" fillId="0" borderId="0" xfId="0" applyFont="1"/>
    <xf numFmtId="0" fontId="19" fillId="0" borderId="0" xfId="0" applyFont="1" applyBorder="1"/>
    <xf numFmtId="0" fontId="19" fillId="0" borderId="0" xfId="0" applyFont="1"/>
    <xf numFmtId="2" fontId="14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right" vertical="center"/>
    </xf>
    <xf numFmtId="164" fontId="4" fillId="0" borderId="9" xfId="0" applyNumberFormat="1" applyFont="1" applyFill="1" applyBorder="1" applyAlignment="1">
      <alignment horizontal="right" vertical="center"/>
    </xf>
    <xf numFmtId="2" fontId="4" fillId="0" borderId="4" xfId="0" applyNumberFormat="1" applyFont="1" applyFill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2" fontId="4" fillId="0" borderId="10" xfId="0" applyNumberFormat="1" applyFont="1" applyFill="1" applyBorder="1" applyAlignment="1">
      <alignment vertical="center"/>
    </xf>
    <xf numFmtId="2" fontId="23" fillId="0" borderId="0" xfId="0" applyNumberFormat="1" applyFont="1"/>
    <xf numFmtId="2" fontId="24" fillId="0" borderId="11" xfId="0" applyNumberFormat="1" applyFont="1" applyFill="1" applyBorder="1"/>
    <xf numFmtId="164" fontId="12" fillId="0" borderId="4" xfId="0" applyNumberFormat="1" applyFont="1" applyFill="1" applyBorder="1" applyAlignment="1">
      <alignment vertical="center"/>
    </xf>
    <xf numFmtId="0" fontId="0" fillId="0" borderId="12" xfId="0" applyBorder="1"/>
    <xf numFmtId="166" fontId="0" fillId="0" borderId="0" xfId="0" applyNumberFormat="1"/>
    <xf numFmtId="4" fontId="4" fillId="0" borderId="3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0" fillId="0" borderId="16" xfId="0" applyBorder="1"/>
    <xf numFmtId="0" fontId="12" fillId="0" borderId="17" xfId="0" applyFont="1" applyBorder="1" applyAlignment="1">
      <alignment horizontal="center"/>
    </xf>
    <xf numFmtId="0" fontId="12" fillId="0" borderId="18" xfId="0" applyFont="1" applyBorder="1"/>
    <xf numFmtId="0" fontId="0" fillId="0" borderId="19" xfId="0" applyBorder="1"/>
    <xf numFmtId="0" fontId="12" fillId="0" borderId="20" xfId="0" applyFont="1" applyBorder="1" applyAlignment="1">
      <alignment horizontal="center"/>
    </xf>
    <xf numFmtId="0" fontId="12" fillId="0" borderId="0" xfId="0" applyFont="1" applyBorder="1"/>
    <xf numFmtId="0" fontId="0" fillId="0" borderId="21" xfId="0" applyBorder="1"/>
    <xf numFmtId="0" fontId="12" fillId="0" borderId="15" xfId="0" applyFont="1" applyBorder="1"/>
    <xf numFmtId="0" fontId="0" fillId="0" borderId="15" xfId="0" applyBorder="1"/>
    <xf numFmtId="0" fontId="12" fillId="0" borderId="0" xfId="0" applyFont="1" applyBorder="1" applyAlignment="1">
      <alignment horizontal="center"/>
    </xf>
    <xf numFmtId="0" fontId="0" fillId="0" borderId="0" xfId="0" applyBorder="1"/>
    <xf numFmtId="0" fontId="12" fillId="0" borderId="0" xfId="0" applyFont="1" applyAlignment="1">
      <alignment horizontal="center"/>
    </xf>
    <xf numFmtId="0" fontId="12" fillId="0" borderId="0" xfId="0" applyFont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7" fillId="0" borderId="15" xfId="0" applyFont="1" applyBorder="1"/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/>
    <xf numFmtId="167" fontId="0" fillId="0" borderId="0" xfId="0" applyNumberFormat="1"/>
    <xf numFmtId="2" fontId="14" fillId="0" borderId="0" xfId="0" applyNumberFormat="1" applyFont="1" applyAlignment="1"/>
    <xf numFmtId="165" fontId="1" fillId="0" borderId="0" xfId="0" applyNumberFormat="1" applyFont="1" applyAlignment="1">
      <alignment vertical="center"/>
    </xf>
    <xf numFmtId="165" fontId="1" fillId="0" borderId="0" xfId="0" applyNumberFormat="1" applyFont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8" fontId="1" fillId="0" borderId="0" xfId="0" applyNumberFormat="1" applyFont="1" applyBorder="1" applyAlignment="1">
      <alignment vertical="center"/>
    </xf>
    <xf numFmtId="168" fontId="0" fillId="0" borderId="0" xfId="0" applyNumberFormat="1"/>
    <xf numFmtId="167" fontId="3" fillId="0" borderId="0" xfId="0" applyNumberFormat="1" applyFont="1"/>
    <xf numFmtId="165" fontId="3" fillId="0" borderId="0" xfId="0" applyNumberFormat="1" applyFont="1"/>
    <xf numFmtId="166" fontId="3" fillId="0" borderId="0" xfId="0" applyNumberFormat="1" applyFont="1"/>
    <xf numFmtId="2" fontId="24" fillId="0" borderId="22" xfId="0" applyNumberFormat="1" applyFont="1" applyFill="1" applyBorder="1"/>
    <xf numFmtId="4" fontId="4" fillId="0" borderId="4" xfId="0" applyNumberFormat="1" applyFont="1" applyFill="1" applyBorder="1" applyAlignment="1">
      <alignment vertical="center"/>
    </xf>
    <xf numFmtId="0" fontId="22" fillId="3" borderId="6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right"/>
    </xf>
    <xf numFmtId="4" fontId="12" fillId="0" borderId="4" xfId="0" applyNumberFormat="1" applyFont="1" applyBorder="1" applyAlignment="1">
      <alignment vertical="center"/>
    </xf>
    <xf numFmtId="4" fontId="12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164" fontId="4" fillId="0" borderId="23" xfId="0" applyNumberFormat="1" applyFont="1" applyFill="1" applyBorder="1" applyAlignment="1">
      <alignment horizontal="right" vertical="center"/>
    </xf>
    <xf numFmtId="164" fontId="12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0" fontId="28" fillId="0" borderId="0" xfId="0" applyFont="1"/>
    <xf numFmtId="0" fontId="1" fillId="0" borderId="1" xfId="0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164" fontId="1" fillId="0" borderId="8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2" fontId="1" fillId="0" borderId="4" xfId="0" applyNumberFormat="1" applyFont="1" applyFill="1" applyBorder="1" applyAlignment="1">
      <alignment vertical="center"/>
    </xf>
    <xf numFmtId="164" fontId="2" fillId="0" borderId="4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164" fontId="1" fillId="0" borderId="9" xfId="0" applyNumberFormat="1" applyFont="1" applyFill="1" applyBorder="1" applyAlignment="1">
      <alignment horizontal="right" vertical="center"/>
    </xf>
    <xf numFmtId="0" fontId="29" fillId="2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2" fontId="1" fillId="0" borderId="3" xfId="0" applyNumberFormat="1" applyFont="1" applyBorder="1" applyAlignment="1">
      <alignment vertical="center"/>
    </xf>
    <xf numFmtId="164" fontId="1" fillId="0" borderId="4" xfId="0" applyNumberFormat="1" applyFont="1" applyFill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2" fillId="0" borderId="15" xfId="0" applyFont="1" applyBorder="1" applyAlignment="1">
      <alignment horizontal="center" vertical="center"/>
    </xf>
    <xf numFmtId="10" fontId="0" fillId="0" borderId="0" xfId="0" applyNumberFormat="1"/>
    <xf numFmtId="169" fontId="0" fillId="0" borderId="0" xfId="0" applyNumberFormat="1"/>
    <xf numFmtId="2" fontId="0" fillId="0" borderId="0" xfId="0" applyNumberFormat="1" applyFill="1"/>
    <xf numFmtId="2" fontId="6" fillId="0" borderId="0" xfId="0" applyNumberFormat="1" applyFont="1" applyFill="1"/>
    <xf numFmtId="164" fontId="2" fillId="0" borderId="15" xfId="0" applyNumberFormat="1" applyFont="1" applyFill="1" applyBorder="1" applyAlignment="1">
      <alignment vertical="center"/>
    </xf>
    <xf numFmtId="2" fontId="24" fillId="0" borderId="0" xfId="0" applyNumberFormat="1" applyFont="1" applyFill="1" applyBorder="1"/>
    <xf numFmtId="0" fontId="0" fillId="0" borderId="13" xfId="0" applyBorder="1"/>
    <xf numFmtId="0" fontId="3" fillId="0" borderId="12" xfId="0" applyFont="1" applyFill="1" applyBorder="1" applyAlignment="1">
      <alignment horizontal="right"/>
    </xf>
    <xf numFmtId="2" fontId="3" fillId="0" borderId="0" xfId="0" applyNumberFormat="1" applyFont="1"/>
    <xf numFmtId="2" fontId="6" fillId="3" borderId="6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vertical="center"/>
    </xf>
    <xf numFmtId="2" fontId="22" fillId="3" borderId="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2" fillId="0" borderId="0" xfId="0" quotePrefix="1" applyFont="1" applyFill="1" applyBorder="1" applyAlignment="1">
      <alignment horizontal="center"/>
    </xf>
    <xf numFmtId="2" fontId="23" fillId="0" borderId="0" xfId="0" applyNumberFormat="1" applyFont="1" applyFill="1" applyBorder="1"/>
    <xf numFmtId="2" fontId="3" fillId="0" borderId="0" xfId="0" applyNumberFormat="1" applyFont="1" applyFill="1" applyBorder="1"/>
    <xf numFmtId="0" fontId="29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/>
    <xf numFmtId="2" fontId="14" fillId="0" borderId="0" xfId="0" applyNumberFormat="1" applyFont="1" applyFill="1" applyBorder="1" applyAlignment="1"/>
    <xf numFmtId="0" fontId="0" fillId="0" borderId="20" xfId="0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24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7" fillId="0" borderId="0" xfId="0" applyFont="1" applyAlignment="1">
      <alignment horizontal="left" shrinkToFit="1"/>
    </xf>
    <xf numFmtId="0" fontId="2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19050</xdr:colOff>
      <xdr:row>4</xdr:row>
      <xdr:rowOff>257175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857625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twoCellAnchor>
    <xdr:from>
      <xdr:col>2</xdr:col>
      <xdr:colOff>0</xdr:colOff>
      <xdr:row>4</xdr:row>
      <xdr:rowOff>133350</xdr:rowOff>
    </xdr:from>
    <xdr:to>
      <xdr:col>6</xdr:col>
      <xdr:colOff>9525</xdr:colOff>
      <xdr:row>25</xdr:row>
      <xdr:rowOff>0</xdr:rowOff>
    </xdr:to>
    <xdr:sp macro="" textlink="">
      <xdr:nvSpPr>
        <xdr:cNvPr id="3" name="2 CuadroTexto"/>
        <xdr:cNvSpPr txBox="1"/>
      </xdr:nvSpPr>
      <xdr:spPr>
        <a:xfrm>
          <a:off x="381000" y="1114425"/>
          <a:ext cx="3467100" cy="5543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TEMPERATURISTA  -  Art. 7 CCT 232/94</a:t>
          </a:r>
          <a:r>
            <a:rPr lang="es-ES" sz="1200" b="1"/>
            <a:t> </a:t>
          </a:r>
        </a:p>
        <a:p>
          <a:endParaRPr lang="es-ES" sz="1100"/>
        </a:p>
        <a:p>
          <a:pPr algn="just"/>
          <a:r>
            <a:rPr lang="es-ES" sz="1100" b="1"/>
            <a:t>Sobre la presente escala deberá</a:t>
          </a:r>
          <a:r>
            <a:rPr lang="es-ES" sz="1100" b="1" baseline="0"/>
            <a:t> incrementarse la sobreasignación establecida en el art. nº 7 del CCT 232/94 en vigencia.</a:t>
          </a:r>
        </a:p>
        <a:p>
          <a:endParaRPr lang="es-ES" sz="1100"/>
        </a:p>
        <a:p>
          <a:r>
            <a:rPr lang="es-ES" sz="1200" b="1" u="sng"/>
            <a:t>CLAUSULA  "CUOTA</a:t>
          </a:r>
          <a:r>
            <a:rPr lang="es-ES" sz="1200" b="1" u="sng" baseline="0"/>
            <a:t>  SOLIDARIA"</a:t>
          </a:r>
        </a:p>
        <a:p>
          <a:endParaRPr lang="es-ES" sz="400" baseline="0"/>
        </a:p>
        <a:p>
          <a:pPr algn="l"/>
          <a:r>
            <a:rPr lang="es-ES" sz="1000" b="1" u="sng" baseline="0"/>
            <a:t>Expte. 99.868/07 -Acta acuerdo 14/01/08-Cláusula Sexta</a:t>
          </a:r>
        </a:p>
        <a:p>
          <a:endParaRPr lang="es-ES" sz="1100" b="1" baseline="0"/>
        </a:p>
        <a:p>
          <a:pPr algn="just"/>
          <a:r>
            <a:rPr lang="es-ES" sz="1100" b="1"/>
            <a:t>"Se</a:t>
          </a:r>
          <a:r>
            <a:rPr lang="es-ES" sz="1100" b="1" baseline="0"/>
            <a:t> establece una cuota de solidaridad en los términos del art. 9 de la Ley 14.250 equivalente al 2% mensual sobre el total de las remuneraciones de los trabajadores comprendidos en el presente Convenio Colectivo, que NO se encuentren afiliados a ésta Asociación Sindical. Los empeadores acuerdan actuar como agentes de retención de dicho aporte, y depositar el mismo dentro de los 15 días siguientes a cada período mensual, en la cuenta corriente nº 00021/48 del Banco Nación Argentina, Sucursal Cipollett; siendo la boleta de depósito constancia suficiente de pago".</a:t>
          </a:r>
        </a:p>
        <a:p>
          <a:endParaRPr lang="es-ES" sz="1100"/>
        </a:p>
        <a:p>
          <a:r>
            <a:rPr lang="es-ES" sz="1200" b="1" u="sng">
              <a:solidFill>
                <a:schemeClr val="dk1"/>
              </a:solidFill>
              <a:latin typeface="+mn-lt"/>
              <a:ea typeface="+mn-ea"/>
              <a:cs typeface="+mn-cs"/>
            </a:rPr>
            <a:t>BONO </a:t>
          </a:r>
          <a:r>
            <a:rPr lang="es-ES" sz="1200" b="1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 MENSUAL  NO  REMUNERATIVO</a:t>
          </a:r>
          <a:endParaRPr lang="es-ES" sz="1200"/>
        </a:p>
        <a:p>
          <a:pPr fontAlgn="base"/>
          <a:endParaRPr lang="es-ES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 b="1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Expte. 2019-03096632  -Acta acuerdo  04/02/19</a:t>
          </a:r>
        </a:p>
        <a:p>
          <a:endParaRPr lang="es-ES" sz="1100" b="1" u="sng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 b="1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Se abonará la suma total de $ 7.838,40 pagaderos  para todas las categorías en 12 cuotas iguales y consecutivas de </a:t>
          </a:r>
          <a:r>
            <a:rPr lang="es-ES" sz="1200" b="1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$ 653,20 </a:t>
          </a:r>
          <a:r>
            <a:rPr lang="es-ES" sz="1100" b="1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que serán acreditadas con los salarios correspondientes a cada mes. </a:t>
          </a:r>
          <a:endParaRPr lang="es-ES" b="1" u="none"/>
        </a:p>
        <a:p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H1:N21"/>
  <sheetViews>
    <sheetView tabSelected="1" zoomScale="75" zoomScaleNormal="50" workbookViewId="0">
      <selection activeCell="H15" sqref="H15:N15"/>
    </sheetView>
  </sheetViews>
  <sheetFormatPr baseColWidth="10" defaultRowHeight="12.75"/>
  <cols>
    <col min="7" max="7" width="16.28515625" customWidth="1"/>
    <col min="8" max="8" width="9.5703125" customWidth="1"/>
    <col min="12" max="12" width="9.85546875" customWidth="1"/>
    <col min="13" max="13" width="1.5703125" customWidth="1"/>
    <col min="14" max="14" width="23.28515625" customWidth="1"/>
  </cols>
  <sheetData>
    <row r="1" spans="8:14" ht="105" customHeight="1">
      <c r="H1" s="1"/>
    </row>
    <row r="2" spans="8:14" ht="13.5" customHeight="1">
      <c r="H2" s="1"/>
    </row>
    <row r="3" spans="8:14" ht="12" customHeight="1">
      <c r="H3" s="1"/>
    </row>
    <row r="4" spans="8:14" ht="34.5">
      <c r="I4" s="169" t="s">
        <v>17</v>
      </c>
      <c r="J4" s="169"/>
      <c r="K4" s="169"/>
      <c r="L4" s="169"/>
      <c r="M4" s="169"/>
      <c r="N4" s="169"/>
    </row>
    <row r="5" spans="8:14" ht="32.25" customHeight="1">
      <c r="I5" s="169" t="s">
        <v>28</v>
      </c>
      <c r="J5" s="169"/>
      <c r="K5" s="169"/>
      <c r="L5" s="169"/>
      <c r="M5" s="169"/>
      <c r="N5" s="169"/>
    </row>
    <row r="6" spans="8:14" ht="17.25" customHeight="1">
      <c r="I6" s="40"/>
    </row>
    <row r="7" spans="8:14" ht="16.5" customHeight="1">
      <c r="I7" s="170" t="s">
        <v>42</v>
      </c>
      <c r="J7" s="170"/>
      <c r="K7" s="170"/>
      <c r="L7" s="170"/>
      <c r="M7" s="170"/>
      <c r="N7" s="170"/>
    </row>
    <row r="8" spans="8:14" ht="30" customHeight="1">
      <c r="I8" s="171" t="s">
        <v>54</v>
      </c>
      <c r="J8" s="171"/>
      <c r="K8" s="171"/>
      <c r="L8" s="171"/>
      <c r="M8" s="171"/>
      <c r="N8" s="171"/>
    </row>
    <row r="9" spans="8:14" ht="24.75" customHeight="1">
      <c r="H9" s="172" t="s">
        <v>29</v>
      </c>
      <c r="I9" s="172"/>
      <c r="J9" s="172"/>
      <c r="K9" s="172"/>
      <c r="L9" s="172"/>
      <c r="M9" s="172"/>
      <c r="N9" s="172"/>
    </row>
    <row r="10" spans="8:14" s="41" customFormat="1" ht="26.25" customHeight="1">
      <c r="J10" s="42"/>
      <c r="K10" s="42"/>
      <c r="L10" s="42"/>
      <c r="M10" s="42"/>
      <c r="N10" s="42"/>
    </row>
    <row r="11" spans="8:14" s="41" customFormat="1" ht="24.95" customHeight="1">
      <c r="H11" s="14"/>
      <c r="J11" s="42"/>
      <c r="K11" s="42"/>
      <c r="L11" s="42"/>
      <c r="M11" s="42"/>
      <c r="N11" s="42"/>
    </row>
    <row r="12" spans="8:14" s="41" customFormat="1" ht="24.95" customHeight="1">
      <c r="H12" s="168" t="s">
        <v>43</v>
      </c>
      <c r="I12" s="168"/>
      <c r="J12" s="168"/>
      <c r="K12" s="168"/>
      <c r="L12" s="168"/>
      <c r="M12" s="168"/>
      <c r="N12" s="168"/>
    </row>
    <row r="13" spans="8:14" s="41" customFormat="1" ht="24.95" customHeight="1">
      <c r="H13" s="173" t="s">
        <v>56</v>
      </c>
      <c r="I13" s="173"/>
      <c r="J13" s="173"/>
      <c r="K13" s="173"/>
      <c r="L13" s="173"/>
      <c r="M13" s="173"/>
      <c r="N13" s="173"/>
    </row>
    <row r="14" spans="8:14" s="41" customFormat="1" ht="24.95" customHeight="1">
      <c r="H14" s="173" t="s">
        <v>57</v>
      </c>
      <c r="I14" s="173"/>
      <c r="J14" s="173"/>
      <c r="K14" s="173"/>
      <c r="L14" s="173"/>
      <c r="M14" s="173"/>
      <c r="N14" s="173"/>
    </row>
    <row r="15" spans="8:14" s="41" customFormat="1" ht="24.95" customHeight="1">
      <c r="H15" s="168"/>
      <c r="I15" s="168"/>
      <c r="J15" s="168"/>
      <c r="K15" s="168"/>
      <c r="L15" s="168"/>
      <c r="M15" s="168"/>
      <c r="N15" s="168"/>
    </row>
    <row r="16" spans="8:14" s="41" customFormat="1" ht="24.95" customHeight="1">
      <c r="J16" s="43"/>
      <c r="K16" s="43"/>
      <c r="L16" s="43"/>
      <c r="M16" s="43"/>
      <c r="N16" s="43"/>
    </row>
    <row r="17" spans="8:14" s="41" customFormat="1" ht="24.95" customHeight="1">
      <c r="I17" s="9"/>
    </row>
    <row r="18" spans="8:14" s="41" customFormat="1" ht="24.95" customHeight="1">
      <c r="I18" s="9"/>
      <c r="J18" s="31"/>
    </row>
    <row r="19" spans="8:14" s="41" customFormat="1" ht="24.95" customHeight="1">
      <c r="H19" s="14"/>
      <c r="I19" s="9"/>
    </row>
    <row r="20" spans="8:14" s="6" customFormat="1" ht="11.25">
      <c r="H20" s="11" t="s">
        <v>30</v>
      </c>
      <c r="L20" s="12" t="s">
        <v>51</v>
      </c>
    </row>
    <row r="21" spans="8:14" s="6" customFormat="1" ht="11.25">
      <c r="H21" s="11" t="s">
        <v>31</v>
      </c>
      <c r="M21" s="10"/>
      <c r="N21" s="13" t="s">
        <v>52</v>
      </c>
    </row>
  </sheetData>
  <mergeCells count="9">
    <mergeCell ref="H15:N15"/>
    <mergeCell ref="I4:N4"/>
    <mergeCell ref="I5:N5"/>
    <mergeCell ref="I7:N7"/>
    <mergeCell ref="I8:N8"/>
    <mergeCell ref="H9:N9"/>
    <mergeCell ref="H12:N12"/>
    <mergeCell ref="H13:N13"/>
    <mergeCell ref="H14:N14"/>
  </mergeCells>
  <phoneticPr fontId="13" type="noConversion"/>
  <printOptions horizontalCentered="1"/>
  <pageMargins left="0.78740157480314965" right="0.39370078740157483" top="0.47244094488188981" bottom="0.43307086614173229" header="0" footer="0"/>
  <pageSetup paperSize="5" scale="93" orientation="landscape" horizontalDpi="300" verticalDpi="300" r:id="rId1"/>
  <headerFooter alignWithMargins="0"/>
  <legacyDrawing r:id="rId2"/>
  <oleObjects>
    <oleObject progId="CorelDraw.Gráfico.9" shapeId="1034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9"/>
  <sheetViews>
    <sheetView topLeftCell="G2" workbookViewId="0">
      <selection activeCell="A3" sqref="A3"/>
    </sheetView>
  </sheetViews>
  <sheetFormatPr baseColWidth="10" defaultRowHeight="12.75"/>
  <cols>
    <col min="1" max="1" width="7.7109375" customWidth="1"/>
    <col min="2" max="2" width="8.7109375" customWidth="1"/>
    <col min="3" max="4" width="7.7109375" customWidth="1"/>
    <col min="5" max="5" width="8" style="147" customWidth="1"/>
    <col min="6" max="6" width="10.5703125" style="3" customWidth="1"/>
    <col min="7" max="7" width="8.7109375" style="3" customWidth="1"/>
    <col min="8" max="8" width="11.140625" style="3" customWidth="1"/>
    <col min="9" max="10" width="7.7109375" style="3" customWidth="1"/>
    <col min="11" max="11" width="26.7109375" customWidth="1"/>
    <col min="12" max="12" width="7.7109375" customWidth="1"/>
    <col min="13" max="13" width="8.7109375" customWidth="1"/>
    <col min="14" max="15" width="7.7109375" customWidth="1"/>
    <col min="16" max="16" width="8" style="147" customWidth="1"/>
    <col min="17" max="17" width="10.5703125" style="3" customWidth="1"/>
    <col min="18" max="18" width="10" style="3" customWidth="1"/>
    <col min="19" max="19" width="10.7109375" style="3" customWidth="1"/>
    <col min="20" max="20" width="6.7109375" style="2" customWidth="1"/>
    <col min="21" max="21" width="6.7109375" customWidth="1"/>
    <col min="22" max="22" width="7.7109375" customWidth="1"/>
    <col min="23" max="23" width="8.7109375" customWidth="1"/>
    <col min="24" max="24" width="7.7109375" customWidth="1"/>
    <col min="25" max="27" width="8.7109375" customWidth="1"/>
    <col min="28" max="29" width="7.7109375" customWidth="1"/>
  </cols>
  <sheetData>
    <row r="1" spans="1:30" hidden="1"/>
    <row r="2" spans="1:30" ht="20.25" thickBot="1">
      <c r="A2" s="26" t="s">
        <v>27</v>
      </c>
      <c r="B2" s="53" t="s">
        <v>41</v>
      </c>
      <c r="U2" s="26" t="s">
        <v>38</v>
      </c>
    </row>
    <row r="3" spans="1:30" ht="16.5" thickBot="1">
      <c r="A3" s="3" t="s">
        <v>12</v>
      </c>
      <c r="G3" s="54" t="str">
        <f>+'Maq A'!S2</f>
        <v>ENERO a DICIEMBRE 2019</v>
      </c>
      <c r="H3" s="91"/>
      <c r="I3" s="146"/>
      <c r="J3" s="72"/>
      <c r="K3" s="5"/>
      <c r="L3" s="3" t="s">
        <v>13</v>
      </c>
      <c r="R3" s="54" t="str">
        <f>+'Maq A'!S2</f>
        <v>ENERO a DICIEMBRE 2019</v>
      </c>
      <c r="S3" s="91"/>
      <c r="T3" s="146"/>
      <c r="U3" s="72"/>
      <c r="V3" s="19"/>
      <c r="W3" s="20"/>
      <c r="X3" s="4"/>
      <c r="Y3" s="5"/>
      <c r="Z3" s="8"/>
      <c r="AA3" s="8"/>
      <c r="AB3" s="5"/>
      <c r="AC3" s="5"/>
      <c r="AD3" s="5"/>
    </row>
    <row r="4" spans="1:30" ht="6" customHeight="1" thickBot="1">
      <c r="T4" s="8"/>
      <c r="U4" s="5"/>
      <c r="V4" s="19"/>
      <c r="W4" s="20"/>
      <c r="X4" s="4"/>
      <c r="Y4" s="5"/>
      <c r="Z4" s="8"/>
      <c r="AA4" s="8"/>
      <c r="AB4" s="5"/>
      <c r="AC4" s="5"/>
      <c r="AD4" s="5"/>
    </row>
    <row r="5" spans="1:30" s="11" customFormat="1" ht="24.75" customHeight="1">
      <c r="A5" s="121" t="s">
        <v>2</v>
      </c>
      <c r="B5" s="122" t="s">
        <v>1</v>
      </c>
      <c r="C5" s="123" t="s">
        <v>3</v>
      </c>
      <c r="D5" s="123" t="s">
        <v>4</v>
      </c>
      <c r="E5" s="148" t="s">
        <v>49</v>
      </c>
      <c r="F5" s="124" t="s">
        <v>50</v>
      </c>
      <c r="G5" s="122" t="s">
        <v>55</v>
      </c>
      <c r="H5" s="124" t="s">
        <v>5</v>
      </c>
      <c r="I5" s="122" t="s">
        <v>39</v>
      </c>
      <c r="J5" s="125" t="s">
        <v>40</v>
      </c>
      <c r="K5" s="15"/>
      <c r="L5" s="121" t="s">
        <v>2</v>
      </c>
      <c r="M5" s="122" t="s">
        <v>1</v>
      </c>
      <c r="N5" s="123" t="s">
        <v>3</v>
      </c>
      <c r="O5" s="123" t="s">
        <v>4</v>
      </c>
      <c r="P5" s="148" t="s">
        <v>49</v>
      </c>
      <c r="Q5" s="124" t="s">
        <v>50</v>
      </c>
      <c r="R5" s="122" t="s">
        <v>55</v>
      </c>
      <c r="S5" s="124" t="s">
        <v>5</v>
      </c>
      <c r="T5" s="122" t="s">
        <v>39</v>
      </c>
      <c r="U5" s="125" t="s">
        <v>40</v>
      </c>
      <c r="V5" s="18"/>
      <c r="W5" s="18"/>
      <c r="X5" s="18"/>
      <c r="Y5" s="18"/>
      <c r="Z5" s="18"/>
      <c r="AA5" s="18"/>
      <c r="AB5" s="18"/>
      <c r="AC5" s="18"/>
      <c r="AD5" s="21"/>
    </row>
    <row r="6" spans="1:30" s="38" customFormat="1" ht="21.95" customHeight="1">
      <c r="A6" s="39" t="s">
        <v>6</v>
      </c>
      <c r="B6" s="105">
        <v>22997.33</v>
      </c>
      <c r="C6" s="105">
        <f>B6*20/100</f>
        <v>4599.4660000000003</v>
      </c>
      <c r="D6" s="105">
        <v>4095.82</v>
      </c>
      <c r="E6" s="105">
        <v>2561.6799999999998</v>
      </c>
      <c r="F6" s="106">
        <f>SUM(B6:E6)</f>
        <v>34254.296000000002</v>
      </c>
      <c r="G6" s="126">
        <v>1443.57</v>
      </c>
      <c r="H6" s="109">
        <f t="shared" ref="H6:H31" si="0">SUM(F6:G6)</f>
        <v>35697.866000000002</v>
      </c>
      <c r="I6" s="110">
        <f>F6/200*1.5</f>
        <v>256.90722</v>
      </c>
      <c r="J6" s="111">
        <f>F6/200*2</f>
        <v>342.54295999999999</v>
      </c>
      <c r="K6" s="22"/>
      <c r="L6" s="39" t="s">
        <v>6</v>
      </c>
      <c r="M6" s="105">
        <v>22651.040000000001</v>
      </c>
      <c r="N6" s="105">
        <f>M6*20/100</f>
        <v>4530.2080000000005</v>
      </c>
      <c r="O6" s="105">
        <v>4034.15</v>
      </c>
      <c r="P6" s="105">
        <v>2521.92</v>
      </c>
      <c r="Q6" s="106">
        <f>SUM(M6:P6)</f>
        <v>33737.317999999999</v>
      </c>
      <c r="R6" s="126">
        <v>1443.57</v>
      </c>
      <c r="S6" s="109">
        <f t="shared" ref="S6:S31" si="1">SUM(Q6:R6)</f>
        <v>35180.887999999999</v>
      </c>
      <c r="T6" s="110">
        <f>Q6/200*1.5</f>
        <v>253.02988499999998</v>
      </c>
      <c r="U6" s="111">
        <f>Q6/200*2</f>
        <v>337.37317999999999</v>
      </c>
      <c r="V6" s="22"/>
      <c r="W6" s="22"/>
      <c r="X6" s="22"/>
      <c r="Y6" s="23"/>
      <c r="Z6" s="23"/>
      <c r="AA6" s="24"/>
      <c r="AB6" s="22"/>
      <c r="AC6" s="22"/>
      <c r="AD6" s="25"/>
    </row>
    <row r="7" spans="1:30" s="17" customFormat="1" ht="21.95" customHeight="1">
      <c r="A7" s="112">
        <v>1</v>
      </c>
      <c r="B7" s="128">
        <f>($B$6*1.5%*A7)+$B$6</f>
        <v>23342.289950000002</v>
      </c>
      <c r="C7" s="105">
        <f t="shared" ref="C7" si="2">B7*20/100</f>
        <v>4668.4579900000008</v>
      </c>
      <c r="D7" s="105">
        <f>+$D$6+$D$6*0.015*A7</f>
        <v>4157.2573000000002</v>
      </c>
      <c r="E7" s="105">
        <f t="shared" ref="E7:E33" si="3">+$E$6+$E$6*0.015*A7</f>
        <v>2600.1052</v>
      </c>
      <c r="F7" s="106">
        <f t="shared" ref="F7:F31" si="4">SUM(B7:E7)</f>
        <v>34768.110440000004</v>
      </c>
      <c r="G7" s="126">
        <v>1443.57</v>
      </c>
      <c r="H7" s="109">
        <f t="shared" si="0"/>
        <v>36211.680440000004</v>
      </c>
      <c r="I7" s="110">
        <f t="shared" ref="I7" si="5">F7/200*1.5</f>
        <v>260.76082830000001</v>
      </c>
      <c r="J7" s="111">
        <f t="shared" ref="J7" si="6">F7/200*2</f>
        <v>347.68110440000004</v>
      </c>
      <c r="K7" s="16"/>
      <c r="L7" s="112">
        <v>1</v>
      </c>
      <c r="M7" s="128">
        <f>($M$6*1.5%*L7)+$M$6</f>
        <v>22990.8056</v>
      </c>
      <c r="N7" s="105">
        <f t="shared" ref="N7" si="7">M7*20/100</f>
        <v>4598.1611199999998</v>
      </c>
      <c r="O7" s="105">
        <f>+$O$6+$O$6*0.015*L7</f>
        <v>4094.6622500000003</v>
      </c>
      <c r="P7" s="105">
        <f t="shared" ref="P7:P31" si="8">+$P$6+$P$6*0.015*L7</f>
        <v>2559.7488000000003</v>
      </c>
      <c r="Q7" s="106">
        <f t="shared" ref="Q7:Q31" si="9">SUM(M7:P7)</f>
        <v>34243.377769999999</v>
      </c>
      <c r="R7" s="126">
        <v>1443.57</v>
      </c>
      <c r="S7" s="109">
        <f t="shared" si="1"/>
        <v>35686.947769999999</v>
      </c>
      <c r="T7" s="110">
        <f t="shared" ref="T7" si="10">Q7/200*1.5</f>
        <v>256.82533327499999</v>
      </c>
      <c r="U7" s="111">
        <f t="shared" ref="U7" si="11">Q7/200*2</f>
        <v>342.43377770000001</v>
      </c>
      <c r="V7" s="22"/>
      <c r="W7" s="22"/>
      <c r="X7" s="22"/>
      <c r="Y7" s="23"/>
      <c r="Z7" s="23"/>
      <c r="AA7" s="24"/>
      <c r="AB7" s="22"/>
      <c r="AC7" s="22"/>
      <c r="AD7" s="25"/>
    </row>
    <row r="8" spans="1:30" s="17" customFormat="1" ht="21.95" customHeight="1">
      <c r="A8" s="112">
        <v>2</v>
      </c>
      <c r="B8" s="128">
        <f t="shared" ref="B8:B33" si="12">($B$6*1.5%*A8)+$B$6</f>
        <v>23687.249900000003</v>
      </c>
      <c r="C8" s="105">
        <f t="shared" ref="C8:C33" si="13">B8*20/100</f>
        <v>4737.4499800000003</v>
      </c>
      <c r="D8" s="105">
        <f t="shared" ref="D8:D33" si="14">+$D$6+$D$6*0.015*A8</f>
        <v>4218.6945999999998</v>
      </c>
      <c r="E8" s="105">
        <f t="shared" si="3"/>
        <v>2638.5303999999996</v>
      </c>
      <c r="F8" s="106">
        <f t="shared" si="4"/>
        <v>35281.924880000006</v>
      </c>
      <c r="G8" s="126">
        <v>1443.57</v>
      </c>
      <c r="H8" s="109">
        <f t="shared" si="0"/>
        <v>36725.494880000006</v>
      </c>
      <c r="I8" s="110">
        <f t="shared" ref="I8:I33" si="15">F8/200*1.5</f>
        <v>264.61443660000009</v>
      </c>
      <c r="J8" s="111">
        <f t="shared" ref="J8:J33" si="16">F8/200*2</f>
        <v>352.81924880000008</v>
      </c>
      <c r="K8" s="16"/>
      <c r="L8" s="112">
        <v>2</v>
      </c>
      <c r="M8" s="128">
        <f t="shared" ref="M8:M31" si="17">($M$6*1.5%*L8)+$M$6</f>
        <v>23330.571200000002</v>
      </c>
      <c r="N8" s="105">
        <f t="shared" ref="N8:N31" si="18">M8*20/100</f>
        <v>4666.1142400000008</v>
      </c>
      <c r="O8" s="105">
        <f t="shared" ref="O8:O31" si="19">+$O$6+$O$6*0.015*L8</f>
        <v>4155.1745000000001</v>
      </c>
      <c r="P8" s="105">
        <f t="shared" si="8"/>
        <v>2597.5776000000001</v>
      </c>
      <c r="Q8" s="106">
        <f t="shared" si="9"/>
        <v>34749.437539999999</v>
      </c>
      <c r="R8" s="126">
        <v>1443.57</v>
      </c>
      <c r="S8" s="109">
        <f t="shared" si="1"/>
        <v>36193.007539999999</v>
      </c>
      <c r="T8" s="110">
        <f t="shared" ref="T8:T31" si="20">Q8/200*1.5</f>
        <v>260.62078154999995</v>
      </c>
      <c r="U8" s="111">
        <f t="shared" ref="U8:U31" si="21">Q8/200*2</f>
        <v>347.49437539999997</v>
      </c>
      <c r="V8" s="22"/>
      <c r="W8" s="22"/>
      <c r="X8" s="22"/>
      <c r="Y8" s="23"/>
      <c r="Z8" s="23"/>
      <c r="AA8" s="24"/>
      <c r="AB8" s="22"/>
      <c r="AC8" s="22"/>
      <c r="AD8" s="25"/>
    </row>
    <row r="9" spans="1:30" s="17" customFormat="1" ht="21.95" customHeight="1">
      <c r="A9" s="112">
        <v>3</v>
      </c>
      <c r="B9" s="128">
        <f t="shared" si="12"/>
        <v>24032.209850000003</v>
      </c>
      <c r="C9" s="105">
        <f t="shared" si="13"/>
        <v>4806.4419700000008</v>
      </c>
      <c r="D9" s="105">
        <f t="shared" si="14"/>
        <v>4280.1319000000003</v>
      </c>
      <c r="E9" s="105">
        <f t="shared" si="3"/>
        <v>2676.9555999999998</v>
      </c>
      <c r="F9" s="106">
        <f t="shared" si="4"/>
        <v>35795.739320000008</v>
      </c>
      <c r="G9" s="126">
        <v>1443.57</v>
      </c>
      <c r="H9" s="109">
        <f t="shared" si="0"/>
        <v>37239.309320000008</v>
      </c>
      <c r="I9" s="110">
        <f t="shared" si="15"/>
        <v>268.46804490000005</v>
      </c>
      <c r="J9" s="111">
        <f t="shared" si="16"/>
        <v>357.95739320000007</v>
      </c>
      <c r="K9" s="16"/>
      <c r="L9" s="112">
        <v>3</v>
      </c>
      <c r="M9" s="128">
        <f t="shared" si="17"/>
        <v>23670.336800000001</v>
      </c>
      <c r="N9" s="105">
        <f t="shared" si="18"/>
        <v>4734.06736</v>
      </c>
      <c r="O9" s="105">
        <f t="shared" si="19"/>
        <v>4215.6867499999998</v>
      </c>
      <c r="P9" s="105">
        <f t="shared" si="8"/>
        <v>2635.4063999999998</v>
      </c>
      <c r="Q9" s="106">
        <f t="shared" si="9"/>
        <v>35255.497310000006</v>
      </c>
      <c r="R9" s="126">
        <v>1443.57</v>
      </c>
      <c r="S9" s="109">
        <f t="shared" si="1"/>
        <v>36699.067310000006</v>
      </c>
      <c r="T9" s="110">
        <f t="shared" si="20"/>
        <v>264.41622982500002</v>
      </c>
      <c r="U9" s="111">
        <f t="shared" si="21"/>
        <v>352.55497310000004</v>
      </c>
      <c r="V9" s="22"/>
      <c r="W9" s="22"/>
      <c r="X9" s="22"/>
      <c r="Y9" s="23"/>
      <c r="Z9" s="23"/>
      <c r="AA9" s="24"/>
      <c r="AB9" s="22"/>
      <c r="AC9" s="22"/>
      <c r="AD9" s="25"/>
    </row>
    <row r="10" spans="1:30" s="17" customFormat="1" ht="21.95" customHeight="1">
      <c r="A10" s="112">
        <v>4</v>
      </c>
      <c r="B10" s="128">
        <f t="shared" si="12"/>
        <v>24377.169800000003</v>
      </c>
      <c r="C10" s="105">
        <f t="shared" si="13"/>
        <v>4875.4339600000003</v>
      </c>
      <c r="D10" s="105">
        <f t="shared" si="14"/>
        <v>4341.5691999999999</v>
      </c>
      <c r="E10" s="105">
        <f t="shared" si="3"/>
        <v>2715.3807999999999</v>
      </c>
      <c r="F10" s="106">
        <f t="shared" si="4"/>
        <v>36309.553760000003</v>
      </c>
      <c r="G10" s="126">
        <v>1443.57</v>
      </c>
      <c r="H10" s="109">
        <f t="shared" si="0"/>
        <v>37753.123760000002</v>
      </c>
      <c r="I10" s="110">
        <f t="shared" si="15"/>
        <v>272.32165320000001</v>
      </c>
      <c r="J10" s="111">
        <f t="shared" si="16"/>
        <v>363.0955376</v>
      </c>
      <c r="K10" s="16"/>
      <c r="L10" s="112">
        <v>4</v>
      </c>
      <c r="M10" s="128">
        <f t="shared" si="17"/>
        <v>24010.1024</v>
      </c>
      <c r="N10" s="105">
        <f t="shared" si="18"/>
        <v>4802.0204800000001</v>
      </c>
      <c r="O10" s="105">
        <f t="shared" si="19"/>
        <v>4276.1990000000005</v>
      </c>
      <c r="P10" s="105">
        <f t="shared" si="8"/>
        <v>2673.2352000000001</v>
      </c>
      <c r="Q10" s="106">
        <f t="shared" si="9"/>
        <v>35761.557080000006</v>
      </c>
      <c r="R10" s="126">
        <v>1443.57</v>
      </c>
      <c r="S10" s="109">
        <f t="shared" si="1"/>
        <v>37205.127080000006</v>
      </c>
      <c r="T10" s="110">
        <f t="shared" si="20"/>
        <v>268.21167810000003</v>
      </c>
      <c r="U10" s="111">
        <f t="shared" si="21"/>
        <v>357.61557080000006</v>
      </c>
      <c r="V10" s="22"/>
      <c r="W10" s="22"/>
      <c r="X10" s="22"/>
      <c r="Y10" s="23"/>
      <c r="Z10" s="23"/>
      <c r="AA10" s="24"/>
      <c r="AB10" s="22"/>
      <c r="AC10" s="22"/>
      <c r="AD10" s="25"/>
    </row>
    <row r="11" spans="1:30" s="17" customFormat="1" ht="21.95" customHeight="1">
      <c r="A11" s="112">
        <v>5</v>
      </c>
      <c r="B11" s="128">
        <f t="shared" si="12"/>
        <v>24722.12975</v>
      </c>
      <c r="C11" s="105">
        <f t="shared" si="13"/>
        <v>4944.4259499999998</v>
      </c>
      <c r="D11" s="105">
        <f t="shared" si="14"/>
        <v>4403.0065000000004</v>
      </c>
      <c r="E11" s="105">
        <f t="shared" si="3"/>
        <v>2753.8059999999996</v>
      </c>
      <c r="F11" s="106">
        <f t="shared" si="4"/>
        <v>36823.368199999997</v>
      </c>
      <c r="G11" s="126">
        <v>1443.57</v>
      </c>
      <c r="H11" s="109">
        <f t="shared" si="0"/>
        <v>38266.938199999997</v>
      </c>
      <c r="I11" s="110">
        <f t="shared" si="15"/>
        <v>276.17526149999998</v>
      </c>
      <c r="J11" s="111">
        <f t="shared" si="16"/>
        <v>368.23368199999999</v>
      </c>
      <c r="K11" s="16"/>
      <c r="L11" s="112">
        <v>5</v>
      </c>
      <c r="M11" s="128">
        <f t="shared" si="17"/>
        <v>24349.868000000002</v>
      </c>
      <c r="N11" s="105">
        <f t="shared" si="18"/>
        <v>4869.9736000000003</v>
      </c>
      <c r="O11" s="105">
        <f t="shared" si="19"/>
        <v>4336.7112500000003</v>
      </c>
      <c r="P11" s="105">
        <f t="shared" si="8"/>
        <v>2711.0640000000003</v>
      </c>
      <c r="Q11" s="106">
        <f t="shared" si="9"/>
        <v>36267.616850000006</v>
      </c>
      <c r="R11" s="126">
        <v>1443.57</v>
      </c>
      <c r="S11" s="109">
        <f t="shared" si="1"/>
        <v>37711.186850000006</v>
      </c>
      <c r="T11" s="110">
        <f t="shared" si="20"/>
        <v>272.00712637500004</v>
      </c>
      <c r="U11" s="111">
        <f t="shared" si="21"/>
        <v>362.67616850000007</v>
      </c>
      <c r="V11" s="22"/>
      <c r="W11" s="22"/>
      <c r="X11" s="22"/>
      <c r="Y11" s="23"/>
      <c r="Z11" s="23"/>
      <c r="AA11" s="24"/>
      <c r="AB11" s="22"/>
      <c r="AC11" s="22"/>
      <c r="AD11" s="25"/>
    </row>
    <row r="12" spans="1:30" s="17" customFormat="1" ht="21.95" customHeight="1">
      <c r="A12" s="112">
        <v>6</v>
      </c>
      <c r="B12" s="128">
        <f t="shared" si="12"/>
        <v>25067.0897</v>
      </c>
      <c r="C12" s="105">
        <f t="shared" si="13"/>
        <v>5013.4179400000003</v>
      </c>
      <c r="D12" s="105">
        <f t="shared" si="14"/>
        <v>4464.4438</v>
      </c>
      <c r="E12" s="105">
        <f t="shared" si="3"/>
        <v>2792.2311999999997</v>
      </c>
      <c r="F12" s="106">
        <f t="shared" si="4"/>
        <v>37337.182639999999</v>
      </c>
      <c r="G12" s="126">
        <v>1443.57</v>
      </c>
      <c r="H12" s="109">
        <f t="shared" si="0"/>
        <v>38780.752639999999</v>
      </c>
      <c r="I12" s="110">
        <f t="shared" si="15"/>
        <v>280.0288698</v>
      </c>
      <c r="J12" s="111">
        <f t="shared" si="16"/>
        <v>373.37182639999997</v>
      </c>
      <c r="K12" s="16"/>
      <c r="L12" s="112">
        <v>6</v>
      </c>
      <c r="M12" s="128">
        <f t="shared" si="17"/>
        <v>24689.633600000001</v>
      </c>
      <c r="N12" s="105">
        <f t="shared" si="18"/>
        <v>4937.9267200000004</v>
      </c>
      <c r="O12" s="105">
        <f t="shared" si="19"/>
        <v>4397.2235000000001</v>
      </c>
      <c r="P12" s="105">
        <f t="shared" si="8"/>
        <v>2748.8928000000001</v>
      </c>
      <c r="Q12" s="106">
        <f t="shared" si="9"/>
        <v>36773.676619999998</v>
      </c>
      <c r="R12" s="126">
        <v>1443.57</v>
      </c>
      <c r="S12" s="109">
        <f t="shared" si="1"/>
        <v>38217.246619999998</v>
      </c>
      <c r="T12" s="110">
        <f t="shared" si="20"/>
        <v>275.80257465</v>
      </c>
      <c r="U12" s="111">
        <f t="shared" si="21"/>
        <v>367.73676619999998</v>
      </c>
      <c r="V12" s="22"/>
      <c r="W12" s="22"/>
      <c r="X12" s="22"/>
      <c r="Y12" s="23"/>
      <c r="Z12" s="23"/>
      <c r="AA12" s="24"/>
      <c r="AB12" s="22"/>
      <c r="AC12" s="22"/>
      <c r="AD12" s="25"/>
    </row>
    <row r="13" spans="1:30" s="17" customFormat="1" ht="21.95" customHeight="1">
      <c r="A13" s="112">
        <v>7</v>
      </c>
      <c r="B13" s="128">
        <f t="shared" si="12"/>
        <v>25412.049650000001</v>
      </c>
      <c r="C13" s="105">
        <f t="shared" si="13"/>
        <v>5082.4099299999998</v>
      </c>
      <c r="D13" s="105">
        <f t="shared" si="14"/>
        <v>4525.8811000000005</v>
      </c>
      <c r="E13" s="105">
        <f t="shared" si="3"/>
        <v>2830.6563999999998</v>
      </c>
      <c r="F13" s="106">
        <f t="shared" si="4"/>
        <v>37850.997080000001</v>
      </c>
      <c r="G13" s="126">
        <v>1443.57</v>
      </c>
      <c r="H13" s="109">
        <f t="shared" si="0"/>
        <v>39294.567080000001</v>
      </c>
      <c r="I13" s="110">
        <f t="shared" si="15"/>
        <v>283.88247810000001</v>
      </c>
      <c r="J13" s="111">
        <f t="shared" si="16"/>
        <v>378.50997080000002</v>
      </c>
      <c r="K13" s="16"/>
      <c r="L13" s="112">
        <v>7</v>
      </c>
      <c r="M13" s="128">
        <f t="shared" si="17"/>
        <v>25029.3992</v>
      </c>
      <c r="N13" s="105">
        <f t="shared" si="18"/>
        <v>5005.8798399999996</v>
      </c>
      <c r="O13" s="105">
        <f t="shared" si="19"/>
        <v>4457.7357499999998</v>
      </c>
      <c r="P13" s="105">
        <f t="shared" si="8"/>
        <v>2786.7215999999999</v>
      </c>
      <c r="Q13" s="106">
        <f t="shared" si="9"/>
        <v>37279.736389999998</v>
      </c>
      <c r="R13" s="126">
        <v>1443.57</v>
      </c>
      <c r="S13" s="109">
        <f t="shared" si="1"/>
        <v>38723.306389999998</v>
      </c>
      <c r="T13" s="110">
        <f t="shared" si="20"/>
        <v>279.59802292500001</v>
      </c>
      <c r="U13" s="111">
        <f t="shared" si="21"/>
        <v>372.79736389999999</v>
      </c>
      <c r="V13" s="22"/>
      <c r="W13" s="22"/>
      <c r="X13" s="22"/>
      <c r="Y13" s="23"/>
      <c r="Z13" s="23"/>
      <c r="AA13" s="24"/>
      <c r="AB13" s="22"/>
      <c r="AC13" s="22"/>
      <c r="AD13" s="25"/>
    </row>
    <row r="14" spans="1:30" s="17" customFormat="1" ht="21.95" customHeight="1">
      <c r="A14" s="112">
        <v>8</v>
      </c>
      <c r="B14" s="128">
        <f t="shared" si="12"/>
        <v>25757.009600000001</v>
      </c>
      <c r="C14" s="105">
        <f t="shared" si="13"/>
        <v>5151.4019200000002</v>
      </c>
      <c r="D14" s="105">
        <f t="shared" si="14"/>
        <v>4587.3184000000001</v>
      </c>
      <c r="E14" s="105">
        <f t="shared" si="3"/>
        <v>2869.0816</v>
      </c>
      <c r="F14" s="106">
        <f t="shared" si="4"/>
        <v>38364.811519999996</v>
      </c>
      <c r="G14" s="126">
        <v>1443.57</v>
      </c>
      <c r="H14" s="109">
        <f t="shared" si="0"/>
        <v>39808.381519999995</v>
      </c>
      <c r="I14" s="110">
        <f t="shared" si="15"/>
        <v>287.73608639999998</v>
      </c>
      <c r="J14" s="111">
        <f t="shared" si="16"/>
        <v>383.64811519999995</v>
      </c>
      <c r="K14" s="16"/>
      <c r="L14" s="112">
        <v>8</v>
      </c>
      <c r="M14" s="128">
        <f t="shared" si="17"/>
        <v>25369.164800000002</v>
      </c>
      <c r="N14" s="105">
        <f t="shared" si="18"/>
        <v>5073.8329600000006</v>
      </c>
      <c r="O14" s="105">
        <f t="shared" si="19"/>
        <v>4518.2480000000005</v>
      </c>
      <c r="P14" s="105">
        <f t="shared" si="8"/>
        <v>2824.5504000000001</v>
      </c>
      <c r="Q14" s="106">
        <f t="shared" si="9"/>
        <v>37785.796160000005</v>
      </c>
      <c r="R14" s="126">
        <v>1443.57</v>
      </c>
      <c r="S14" s="109">
        <f t="shared" si="1"/>
        <v>39229.366160000005</v>
      </c>
      <c r="T14" s="110">
        <f t="shared" si="20"/>
        <v>283.39347120000002</v>
      </c>
      <c r="U14" s="111">
        <f t="shared" si="21"/>
        <v>377.85796160000007</v>
      </c>
      <c r="V14" s="22"/>
      <c r="W14" s="22"/>
      <c r="X14" s="22"/>
      <c r="Y14" s="23"/>
      <c r="Z14" s="23"/>
      <c r="AA14" s="24"/>
      <c r="AB14" s="22"/>
      <c r="AC14" s="22"/>
      <c r="AD14" s="25"/>
    </row>
    <row r="15" spans="1:30" s="17" customFormat="1" ht="21.95" customHeight="1">
      <c r="A15" s="112">
        <v>9</v>
      </c>
      <c r="B15" s="128">
        <f t="shared" si="12"/>
        <v>26101.969550000002</v>
      </c>
      <c r="C15" s="105">
        <f t="shared" si="13"/>
        <v>5220.3939100000007</v>
      </c>
      <c r="D15" s="105">
        <f t="shared" si="14"/>
        <v>4648.7556999999997</v>
      </c>
      <c r="E15" s="105">
        <f t="shared" si="3"/>
        <v>2907.5067999999997</v>
      </c>
      <c r="F15" s="106">
        <f t="shared" si="4"/>
        <v>38878.625960000005</v>
      </c>
      <c r="G15" s="126">
        <v>1443.57</v>
      </c>
      <c r="H15" s="109">
        <f t="shared" si="0"/>
        <v>40322.195960000005</v>
      </c>
      <c r="I15" s="110">
        <f t="shared" si="15"/>
        <v>291.58969470000005</v>
      </c>
      <c r="J15" s="111">
        <f t="shared" si="16"/>
        <v>388.78625960000005</v>
      </c>
      <c r="K15" s="16"/>
      <c r="L15" s="112">
        <v>9</v>
      </c>
      <c r="M15" s="128">
        <f t="shared" si="17"/>
        <v>25708.930400000001</v>
      </c>
      <c r="N15" s="105">
        <f t="shared" si="18"/>
        <v>5141.7860799999999</v>
      </c>
      <c r="O15" s="105">
        <f t="shared" si="19"/>
        <v>4578.7602500000003</v>
      </c>
      <c r="P15" s="105">
        <f t="shared" si="8"/>
        <v>2862.3792000000003</v>
      </c>
      <c r="Q15" s="106">
        <f t="shared" si="9"/>
        <v>38291.855930000005</v>
      </c>
      <c r="R15" s="126">
        <v>1443.57</v>
      </c>
      <c r="S15" s="109">
        <f t="shared" si="1"/>
        <v>39735.425930000005</v>
      </c>
      <c r="T15" s="110">
        <f t="shared" si="20"/>
        <v>287.18891947500003</v>
      </c>
      <c r="U15" s="111">
        <f t="shared" si="21"/>
        <v>382.91855930000003</v>
      </c>
      <c r="V15" s="22"/>
      <c r="W15" s="22"/>
      <c r="X15" s="22"/>
      <c r="Y15" s="23"/>
      <c r="Z15" s="23"/>
      <c r="AA15" s="24"/>
      <c r="AB15" s="22"/>
      <c r="AC15" s="22"/>
      <c r="AD15" s="25"/>
    </row>
    <row r="16" spans="1:30" s="17" customFormat="1" ht="21.95" customHeight="1">
      <c r="A16" s="112">
        <v>10</v>
      </c>
      <c r="B16" s="128">
        <f t="shared" si="12"/>
        <v>26446.929500000002</v>
      </c>
      <c r="C16" s="105">
        <f t="shared" si="13"/>
        <v>5289.3859000000011</v>
      </c>
      <c r="D16" s="105">
        <f t="shared" si="14"/>
        <v>4710.1930000000002</v>
      </c>
      <c r="E16" s="105">
        <f t="shared" si="3"/>
        <v>2945.9319999999998</v>
      </c>
      <c r="F16" s="106">
        <f t="shared" si="4"/>
        <v>39392.440400000007</v>
      </c>
      <c r="G16" s="126">
        <v>1443.57</v>
      </c>
      <c r="H16" s="109">
        <f t="shared" si="0"/>
        <v>40836.010400000006</v>
      </c>
      <c r="I16" s="110">
        <f t="shared" si="15"/>
        <v>295.44330300000007</v>
      </c>
      <c r="J16" s="111">
        <f t="shared" si="16"/>
        <v>393.9244040000001</v>
      </c>
      <c r="K16" s="16"/>
      <c r="L16" s="112">
        <v>10</v>
      </c>
      <c r="M16" s="128">
        <f t="shared" si="17"/>
        <v>26048.696</v>
      </c>
      <c r="N16" s="105">
        <f t="shared" si="18"/>
        <v>5209.7392</v>
      </c>
      <c r="O16" s="105">
        <f t="shared" si="19"/>
        <v>4639.2725</v>
      </c>
      <c r="P16" s="105">
        <f t="shared" si="8"/>
        <v>2900.2080000000001</v>
      </c>
      <c r="Q16" s="106">
        <f t="shared" si="9"/>
        <v>38797.915699999998</v>
      </c>
      <c r="R16" s="126">
        <v>1443.57</v>
      </c>
      <c r="S16" s="109">
        <f t="shared" si="1"/>
        <v>40241.485699999997</v>
      </c>
      <c r="T16" s="110">
        <f t="shared" si="20"/>
        <v>290.98436774999999</v>
      </c>
      <c r="U16" s="111">
        <f t="shared" si="21"/>
        <v>387.97915699999999</v>
      </c>
      <c r="V16" s="22"/>
      <c r="W16" s="22"/>
      <c r="X16" s="22"/>
      <c r="Y16" s="23"/>
      <c r="Z16" s="23"/>
      <c r="AA16" s="24"/>
      <c r="AB16" s="22"/>
      <c r="AC16" s="22"/>
      <c r="AD16" s="25"/>
    </row>
    <row r="17" spans="1:30" s="17" customFormat="1" ht="21.95" customHeight="1">
      <c r="A17" s="112">
        <v>11</v>
      </c>
      <c r="B17" s="128">
        <f t="shared" si="12"/>
        <v>26791.889450000002</v>
      </c>
      <c r="C17" s="105">
        <f t="shared" si="13"/>
        <v>5358.3778900000007</v>
      </c>
      <c r="D17" s="105">
        <f t="shared" si="14"/>
        <v>4771.6302999999998</v>
      </c>
      <c r="E17" s="105">
        <f t="shared" si="3"/>
        <v>2984.3571999999999</v>
      </c>
      <c r="F17" s="106">
        <f t="shared" si="4"/>
        <v>39906.254840000001</v>
      </c>
      <c r="G17" s="126">
        <v>1443.57</v>
      </c>
      <c r="H17" s="109">
        <f t="shared" si="0"/>
        <v>41349.824840000001</v>
      </c>
      <c r="I17" s="110">
        <f t="shared" si="15"/>
        <v>299.29691130000003</v>
      </c>
      <c r="J17" s="111">
        <f t="shared" si="16"/>
        <v>399.06254840000003</v>
      </c>
      <c r="K17" s="16"/>
      <c r="L17" s="112">
        <v>11</v>
      </c>
      <c r="M17" s="128">
        <f t="shared" si="17"/>
        <v>26388.461600000002</v>
      </c>
      <c r="N17" s="105">
        <f t="shared" si="18"/>
        <v>5277.692320000001</v>
      </c>
      <c r="O17" s="105">
        <f t="shared" si="19"/>
        <v>4699.7847499999998</v>
      </c>
      <c r="P17" s="105">
        <f t="shared" si="8"/>
        <v>2938.0367999999999</v>
      </c>
      <c r="Q17" s="106">
        <f t="shared" si="9"/>
        <v>39303.975470000005</v>
      </c>
      <c r="R17" s="126">
        <v>1443.57</v>
      </c>
      <c r="S17" s="109">
        <f t="shared" si="1"/>
        <v>40747.545470000005</v>
      </c>
      <c r="T17" s="110">
        <f t="shared" si="20"/>
        <v>294.77981602500006</v>
      </c>
      <c r="U17" s="111">
        <f t="shared" si="21"/>
        <v>393.03975470000006</v>
      </c>
      <c r="V17" s="22"/>
      <c r="W17" s="22"/>
      <c r="X17" s="22"/>
      <c r="Y17" s="23"/>
      <c r="Z17" s="23"/>
      <c r="AA17" s="24"/>
      <c r="AB17" s="22"/>
      <c r="AC17" s="22"/>
      <c r="AD17" s="25"/>
    </row>
    <row r="18" spans="1:30" s="17" customFormat="1" ht="21.95" customHeight="1">
      <c r="A18" s="112">
        <v>12</v>
      </c>
      <c r="B18" s="128">
        <f t="shared" si="12"/>
        <v>27136.849400000003</v>
      </c>
      <c r="C18" s="105">
        <f t="shared" si="13"/>
        <v>5427.3698800000002</v>
      </c>
      <c r="D18" s="105">
        <f t="shared" si="14"/>
        <v>4833.0676000000003</v>
      </c>
      <c r="E18" s="105">
        <f t="shared" si="3"/>
        <v>3022.7824000000001</v>
      </c>
      <c r="F18" s="106">
        <f t="shared" si="4"/>
        <v>40420.069280000011</v>
      </c>
      <c r="G18" s="126">
        <v>1443.57</v>
      </c>
      <c r="H18" s="109">
        <f t="shared" si="0"/>
        <v>41863.63928000001</v>
      </c>
      <c r="I18" s="110">
        <f t="shared" si="15"/>
        <v>303.15051960000011</v>
      </c>
      <c r="J18" s="111">
        <f t="shared" si="16"/>
        <v>404.20069280000013</v>
      </c>
      <c r="K18" s="16"/>
      <c r="L18" s="112">
        <v>12</v>
      </c>
      <c r="M18" s="128">
        <f t="shared" si="17"/>
        <v>26728.227200000001</v>
      </c>
      <c r="N18" s="105">
        <f t="shared" si="18"/>
        <v>5345.6454400000002</v>
      </c>
      <c r="O18" s="105">
        <f t="shared" si="19"/>
        <v>4760.2970000000005</v>
      </c>
      <c r="P18" s="105">
        <f t="shared" si="8"/>
        <v>2975.8656000000001</v>
      </c>
      <c r="Q18" s="106">
        <f t="shared" si="9"/>
        <v>39810.035239999997</v>
      </c>
      <c r="R18" s="126">
        <v>1443.57</v>
      </c>
      <c r="S18" s="109">
        <f t="shared" si="1"/>
        <v>41253.605239999997</v>
      </c>
      <c r="T18" s="110">
        <f t="shared" si="20"/>
        <v>298.57526429999996</v>
      </c>
      <c r="U18" s="111">
        <f t="shared" si="21"/>
        <v>398.10035239999996</v>
      </c>
      <c r="V18" s="22"/>
      <c r="W18" s="22"/>
      <c r="X18" s="22"/>
      <c r="Y18" s="23"/>
      <c r="Z18" s="23"/>
      <c r="AA18" s="24"/>
      <c r="AB18" s="22"/>
      <c r="AC18" s="22"/>
      <c r="AD18" s="25"/>
    </row>
    <row r="19" spans="1:30" s="17" customFormat="1" ht="21.95" customHeight="1">
      <c r="A19" s="112">
        <v>13</v>
      </c>
      <c r="B19" s="128">
        <f t="shared" si="12"/>
        <v>27481.809350000003</v>
      </c>
      <c r="C19" s="105">
        <f t="shared" si="13"/>
        <v>5496.3618700000006</v>
      </c>
      <c r="D19" s="105">
        <f t="shared" si="14"/>
        <v>4894.5048999999999</v>
      </c>
      <c r="E19" s="105">
        <f t="shared" si="3"/>
        <v>3061.2075999999997</v>
      </c>
      <c r="F19" s="106">
        <f t="shared" si="4"/>
        <v>40933.883720000005</v>
      </c>
      <c r="G19" s="126">
        <v>1443.57</v>
      </c>
      <c r="H19" s="109">
        <f t="shared" si="0"/>
        <v>42377.453720000005</v>
      </c>
      <c r="I19" s="110">
        <f t="shared" si="15"/>
        <v>307.00412790000007</v>
      </c>
      <c r="J19" s="111">
        <f t="shared" si="16"/>
        <v>409.33883720000006</v>
      </c>
      <c r="K19" s="16"/>
      <c r="L19" s="112">
        <v>13</v>
      </c>
      <c r="M19" s="128">
        <f t="shared" si="17"/>
        <v>27067.9928</v>
      </c>
      <c r="N19" s="105">
        <f t="shared" si="18"/>
        <v>5413.5985600000004</v>
      </c>
      <c r="O19" s="105">
        <f t="shared" si="19"/>
        <v>4820.8092500000002</v>
      </c>
      <c r="P19" s="105">
        <f t="shared" si="8"/>
        <v>3013.6944000000003</v>
      </c>
      <c r="Q19" s="106">
        <f t="shared" si="9"/>
        <v>40316.095009999997</v>
      </c>
      <c r="R19" s="126">
        <v>1443.57</v>
      </c>
      <c r="S19" s="109">
        <f t="shared" si="1"/>
        <v>41759.665009999997</v>
      </c>
      <c r="T19" s="110">
        <f t="shared" si="20"/>
        <v>302.37071257499997</v>
      </c>
      <c r="U19" s="111">
        <f t="shared" si="21"/>
        <v>403.16095009999998</v>
      </c>
      <c r="V19" s="22"/>
      <c r="W19" s="22"/>
      <c r="X19" s="22"/>
      <c r="Y19" s="23"/>
      <c r="Z19" s="23"/>
      <c r="AA19" s="24"/>
      <c r="AB19" s="22"/>
      <c r="AC19" s="22"/>
      <c r="AD19" s="25"/>
    </row>
    <row r="20" spans="1:30" s="17" customFormat="1" ht="21.95" customHeight="1">
      <c r="A20" s="112">
        <v>14</v>
      </c>
      <c r="B20" s="128">
        <f t="shared" si="12"/>
        <v>27826.7693</v>
      </c>
      <c r="C20" s="105">
        <f t="shared" si="13"/>
        <v>5565.3538599999993</v>
      </c>
      <c r="D20" s="105">
        <f t="shared" si="14"/>
        <v>4955.9422000000004</v>
      </c>
      <c r="E20" s="105">
        <f t="shared" si="3"/>
        <v>3099.6327999999999</v>
      </c>
      <c r="F20" s="106">
        <f t="shared" si="4"/>
        <v>41447.69816</v>
      </c>
      <c r="G20" s="126">
        <v>1443.57</v>
      </c>
      <c r="H20" s="109">
        <f t="shared" si="0"/>
        <v>42891.26816</v>
      </c>
      <c r="I20" s="110">
        <f t="shared" si="15"/>
        <v>310.85773619999998</v>
      </c>
      <c r="J20" s="111">
        <f t="shared" si="16"/>
        <v>414.47698159999999</v>
      </c>
      <c r="K20" s="16"/>
      <c r="L20" s="112">
        <v>14</v>
      </c>
      <c r="M20" s="128">
        <f t="shared" si="17"/>
        <v>27407.758399999999</v>
      </c>
      <c r="N20" s="105">
        <f t="shared" si="18"/>
        <v>5481.5516799999996</v>
      </c>
      <c r="O20" s="105">
        <f t="shared" si="19"/>
        <v>4881.3215</v>
      </c>
      <c r="P20" s="105">
        <f t="shared" si="8"/>
        <v>3051.5232000000001</v>
      </c>
      <c r="Q20" s="106">
        <f t="shared" si="9"/>
        <v>40822.154779999997</v>
      </c>
      <c r="R20" s="126">
        <v>1443.57</v>
      </c>
      <c r="S20" s="109">
        <f t="shared" si="1"/>
        <v>42265.724779999997</v>
      </c>
      <c r="T20" s="110">
        <f t="shared" si="20"/>
        <v>306.16616084999998</v>
      </c>
      <c r="U20" s="111">
        <f t="shared" si="21"/>
        <v>408.2215478</v>
      </c>
      <c r="V20" s="22"/>
      <c r="W20" s="22"/>
      <c r="X20" s="22"/>
      <c r="Y20" s="23"/>
      <c r="Z20" s="23"/>
      <c r="AA20" s="24"/>
      <c r="AB20" s="22"/>
      <c r="AC20" s="22"/>
      <c r="AD20" s="25"/>
    </row>
    <row r="21" spans="1:30" s="17" customFormat="1" ht="21.95" customHeight="1">
      <c r="A21" s="112">
        <v>15</v>
      </c>
      <c r="B21" s="128">
        <f t="shared" si="12"/>
        <v>28171.72925</v>
      </c>
      <c r="C21" s="105">
        <f t="shared" si="13"/>
        <v>5634.3458499999997</v>
      </c>
      <c r="D21" s="105">
        <f t="shared" si="14"/>
        <v>5017.3795</v>
      </c>
      <c r="E21" s="105">
        <f t="shared" si="3"/>
        <v>3138.058</v>
      </c>
      <c r="F21" s="106">
        <f t="shared" si="4"/>
        <v>41961.512600000002</v>
      </c>
      <c r="G21" s="126">
        <v>1443.57</v>
      </c>
      <c r="H21" s="109">
        <f t="shared" si="0"/>
        <v>43405.082600000002</v>
      </c>
      <c r="I21" s="110">
        <f t="shared" si="15"/>
        <v>314.7113445</v>
      </c>
      <c r="J21" s="111">
        <f t="shared" si="16"/>
        <v>419.61512600000003</v>
      </c>
      <c r="K21" s="16"/>
      <c r="L21" s="112">
        <v>15</v>
      </c>
      <c r="M21" s="128">
        <f t="shared" si="17"/>
        <v>27747.524000000001</v>
      </c>
      <c r="N21" s="105">
        <f t="shared" si="18"/>
        <v>5549.5047999999997</v>
      </c>
      <c r="O21" s="105">
        <f t="shared" si="19"/>
        <v>4941.8337499999998</v>
      </c>
      <c r="P21" s="105">
        <f t="shared" si="8"/>
        <v>3089.3519999999999</v>
      </c>
      <c r="Q21" s="106">
        <f t="shared" si="9"/>
        <v>41328.214549999997</v>
      </c>
      <c r="R21" s="126">
        <v>1443.57</v>
      </c>
      <c r="S21" s="109">
        <f t="shared" si="1"/>
        <v>42771.784549999997</v>
      </c>
      <c r="T21" s="110">
        <f t="shared" si="20"/>
        <v>309.961609125</v>
      </c>
      <c r="U21" s="111">
        <f t="shared" si="21"/>
        <v>413.28214549999996</v>
      </c>
      <c r="V21" s="22"/>
      <c r="W21" s="22"/>
      <c r="X21" s="22"/>
      <c r="Y21" s="23"/>
      <c r="Z21" s="23"/>
      <c r="AA21" s="24"/>
      <c r="AB21" s="22"/>
      <c r="AC21" s="22"/>
      <c r="AD21" s="25"/>
    </row>
    <row r="22" spans="1:30" s="17" customFormat="1" ht="21.95" customHeight="1">
      <c r="A22" s="112">
        <v>16</v>
      </c>
      <c r="B22" s="128">
        <f t="shared" si="12"/>
        <v>28516.689200000001</v>
      </c>
      <c r="C22" s="105">
        <f t="shared" si="13"/>
        <v>5703.3378400000001</v>
      </c>
      <c r="D22" s="105">
        <f t="shared" si="14"/>
        <v>5078.8168000000005</v>
      </c>
      <c r="E22" s="105">
        <f t="shared" si="3"/>
        <v>3176.4831999999997</v>
      </c>
      <c r="F22" s="106">
        <f t="shared" si="4"/>
        <v>42475.327040000004</v>
      </c>
      <c r="G22" s="126">
        <v>1443.57</v>
      </c>
      <c r="H22" s="109">
        <f t="shared" si="0"/>
        <v>43918.897040000003</v>
      </c>
      <c r="I22" s="110">
        <f t="shared" si="15"/>
        <v>318.56495280000001</v>
      </c>
      <c r="J22" s="111">
        <f t="shared" si="16"/>
        <v>424.75327040000002</v>
      </c>
      <c r="K22" s="16"/>
      <c r="L22" s="112">
        <v>16</v>
      </c>
      <c r="M22" s="128">
        <f t="shared" si="17"/>
        <v>28087.2896</v>
      </c>
      <c r="N22" s="105">
        <f t="shared" si="18"/>
        <v>5617.4579199999998</v>
      </c>
      <c r="O22" s="105">
        <f t="shared" si="19"/>
        <v>5002.3460000000005</v>
      </c>
      <c r="P22" s="105">
        <f t="shared" si="8"/>
        <v>3127.1808000000001</v>
      </c>
      <c r="Q22" s="106">
        <f t="shared" si="9"/>
        <v>41834.274319999997</v>
      </c>
      <c r="R22" s="126">
        <v>1443.57</v>
      </c>
      <c r="S22" s="109">
        <f t="shared" si="1"/>
        <v>43277.844319999997</v>
      </c>
      <c r="T22" s="110">
        <f t="shared" si="20"/>
        <v>313.75705740000001</v>
      </c>
      <c r="U22" s="111">
        <f t="shared" si="21"/>
        <v>418.34274319999997</v>
      </c>
      <c r="V22" s="22"/>
      <c r="W22" s="22"/>
      <c r="X22" s="22"/>
      <c r="Y22" s="23"/>
      <c r="Z22" s="23"/>
      <c r="AA22" s="24"/>
      <c r="AB22" s="22"/>
      <c r="AC22" s="22"/>
      <c r="AD22" s="25"/>
    </row>
    <row r="23" spans="1:30" s="17" customFormat="1" ht="21.95" customHeight="1">
      <c r="A23" s="112">
        <v>17</v>
      </c>
      <c r="B23" s="128">
        <f t="shared" si="12"/>
        <v>28861.649150000001</v>
      </c>
      <c r="C23" s="105">
        <f t="shared" si="13"/>
        <v>5772.3298299999997</v>
      </c>
      <c r="D23" s="105">
        <f t="shared" si="14"/>
        <v>5140.2541000000001</v>
      </c>
      <c r="E23" s="105">
        <f t="shared" si="3"/>
        <v>3214.9083999999998</v>
      </c>
      <c r="F23" s="106">
        <f t="shared" si="4"/>
        <v>42989.141479999998</v>
      </c>
      <c r="G23" s="126">
        <v>1443.57</v>
      </c>
      <c r="H23" s="109">
        <f t="shared" si="0"/>
        <v>44432.711479999998</v>
      </c>
      <c r="I23" s="110">
        <f t="shared" si="15"/>
        <v>322.41856110000003</v>
      </c>
      <c r="J23" s="111">
        <f t="shared" si="16"/>
        <v>429.89141480000001</v>
      </c>
      <c r="K23" s="16"/>
      <c r="L23" s="112">
        <v>17</v>
      </c>
      <c r="M23" s="128">
        <f t="shared" si="17"/>
        <v>28427.055200000003</v>
      </c>
      <c r="N23" s="105">
        <f t="shared" si="18"/>
        <v>5685.4110400000009</v>
      </c>
      <c r="O23" s="105">
        <f t="shared" si="19"/>
        <v>5062.8582500000002</v>
      </c>
      <c r="P23" s="105">
        <f t="shared" si="8"/>
        <v>3165.0096000000003</v>
      </c>
      <c r="Q23" s="106">
        <f t="shared" si="9"/>
        <v>42340.334089999997</v>
      </c>
      <c r="R23" s="126">
        <v>1443.57</v>
      </c>
      <c r="S23" s="109">
        <f t="shared" si="1"/>
        <v>43783.904089999996</v>
      </c>
      <c r="T23" s="110">
        <f t="shared" si="20"/>
        <v>317.55250567500002</v>
      </c>
      <c r="U23" s="111">
        <f t="shared" si="21"/>
        <v>423.40334089999999</v>
      </c>
      <c r="V23" s="22"/>
      <c r="W23" s="22"/>
      <c r="X23" s="22"/>
      <c r="Y23" s="23"/>
      <c r="Z23" s="23"/>
      <c r="AA23" s="24"/>
      <c r="AB23" s="22"/>
      <c r="AC23" s="22"/>
      <c r="AD23" s="25"/>
    </row>
    <row r="24" spans="1:30" s="17" customFormat="1" ht="21.95" customHeight="1">
      <c r="A24" s="112">
        <v>18</v>
      </c>
      <c r="B24" s="128">
        <f t="shared" si="12"/>
        <v>29206.609100000001</v>
      </c>
      <c r="C24" s="105">
        <f t="shared" si="13"/>
        <v>5841.3218200000001</v>
      </c>
      <c r="D24" s="105">
        <f t="shared" si="14"/>
        <v>5201.6913999999997</v>
      </c>
      <c r="E24" s="105">
        <f t="shared" si="3"/>
        <v>3253.3335999999999</v>
      </c>
      <c r="F24" s="106">
        <f t="shared" si="4"/>
        <v>43502.955919999993</v>
      </c>
      <c r="G24" s="126">
        <v>1443.57</v>
      </c>
      <c r="H24" s="109">
        <f t="shared" si="0"/>
        <v>44946.525919999993</v>
      </c>
      <c r="I24" s="110">
        <f t="shared" si="15"/>
        <v>326.27216939999994</v>
      </c>
      <c r="J24" s="111">
        <f t="shared" si="16"/>
        <v>435.02955919999994</v>
      </c>
      <c r="K24" s="16"/>
      <c r="L24" s="112">
        <v>18</v>
      </c>
      <c r="M24" s="128">
        <f t="shared" si="17"/>
        <v>28766.820800000001</v>
      </c>
      <c r="N24" s="105">
        <f t="shared" si="18"/>
        <v>5753.3641600000001</v>
      </c>
      <c r="O24" s="105">
        <f t="shared" si="19"/>
        <v>5123.3705</v>
      </c>
      <c r="P24" s="105">
        <f t="shared" si="8"/>
        <v>3202.8384000000001</v>
      </c>
      <c r="Q24" s="106">
        <f t="shared" si="9"/>
        <v>42846.393859999996</v>
      </c>
      <c r="R24" s="126">
        <v>1443.57</v>
      </c>
      <c r="S24" s="109">
        <f t="shared" si="1"/>
        <v>44289.963859999996</v>
      </c>
      <c r="T24" s="110">
        <f t="shared" si="20"/>
        <v>321.34795394999998</v>
      </c>
      <c r="U24" s="111">
        <f t="shared" si="21"/>
        <v>428.46393859999995</v>
      </c>
      <c r="V24" s="22"/>
      <c r="W24" s="22"/>
      <c r="X24" s="22"/>
      <c r="Y24" s="23"/>
      <c r="Z24" s="23"/>
      <c r="AA24" s="24"/>
      <c r="AB24" s="22"/>
      <c r="AC24" s="22"/>
      <c r="AD24" s="25"/>
    </row>
    <row r="25" spans="1:30" s="17" customFormat="1" ht="21.95" customHeight="1">
      <c r="A25" s="112">
        <v>19</v>
      </c>
      <c r="B25" s="128">
        <f t="shared" si="12"/>
        <v>29551.569050000002</v>
      </c>
      <c r="C25" s="105">
        <f t="shared" si="13"/>
        <v>5910.3138100000006</v>
      </c>
      <c r="D25" s="105">
        <f t="shared" si="14"/>
        <v>5263.1287000000002</v>
      </c>
      <c r="E25" s="105">
        <f t="shared" si="3"/>
        <v>3291.7587999999996</v>
      </c>
      <c r="F25" s="106">
        <f t="shared" si="4"/>
        <v>44016.77036000001</v>
      </c>
      <c r="G25" s="126">
        <v>1443.57</v>
      </c>
      <c r="H25" s="109">
        <f t="shared" si="0"/>
        <v>45460.340360000009</v>
      </c>
      <c r="I25" s="110">
        <f t="shared" si="15"/>
        <v>330.12577770000007</v>
      </c>
      <c r="J25" s="111">
        <f t="shared" si="16"/>
        <v>440.1677036000001</v>
      </c>
      <c r="K25" s="16"/>
      <c r="L25" s="112">
        <v>19</v>
      </c>
      <c r="M25" s="128">
        <f t="shared" si="17"/>
        <v>29106.5864</v>
      </c>
      <c r="N25" s="105">
        <f t="shared" si="18"/>
        <v>5821.3172800000002</v>
      </c>
      <c r="O25" s="105">
        <f t="shared" si="19"/>
        <v>5183.8827500000007</v>
      </c>
      <c r="P25" s="105">
        <f t="shared" si="8"/>
        <v>3240.6671999999999</v>
      </c>
      <c r="Q25" s="106">
        <f t="shared" si="9"/>
        <v>43352.453630000004</v>
      </c>
      <c r="R25" s="126">
        <v>1443.57</v>
      </c>
      <c r="S25" s="109">
        <f t="shared" si="1"/>
        <v>44796.023630000003</v>
      </c>
      <c r="T25" s="110">
        <f t="shared" si="20"/>
        <v>325.14340222500005</v>
      </c>
      <c r="U25" s="111">
        <f t="shared" si="21"/>
        <v>433.52453630000002</v>
      </c>
      <c r="V25" s="22"/>
      <c r="W25" s="22"/>
      <c r="X25" s="22"/>
      <c r="Y25" s="23"/>
      <c r="Z25" s="23"/>
      <c r="AA25" s="24"/>
      <c r="AB25" s="22"/>
      <c r="AC25" s="22"/>
      <c r="AD25" s="25"/>
    </row>
    <row r="26" spans="1:30" s="17" customFormat="1" ht="21.95" customHeight="1">
      <c r="A26" s="112">
        <v>20</v>
      </c>
      <c r="B26" s="128">
        <f t="shared" si="12"/>
        <v>29896.529000000002</v>
      </c>
      <c r="C26" s="105">
        <f t="shared" si="13"/>
        <v>5979.305800000001</v>
      </c>
      <c r="D26" s="105">
        <f t="shared" si="14"/>
        <v>5324.5660000000007</v>
      </c>
      <c r="E26" s="105">
        <f t="shared" si="3"/>
        <v>3330.1839999999997</v>
      </c>
      <c r="F26" s="106">
        <f t="shared" si="4"/>
        <v>44530.584800000004</v>
      </c>
      <c r="G26" s="126">
        <v>1443.57</v>
      </c>
      <c r="H26" s="109">
        <f t="shared" si="0"/>
        <v>45974.154800000004</v>
      </c>
      <c r="I26" s="110">
        <f t="shared" si="15"/>
        <v>333.97938600000003</v>
      </c>
      <c r="J26" s="111">
        <f t="shared" si="16"/>
        <v>445.30584800000003</v>
      </c>
      <c r="K26" s="16"/>
      <c r="L26" s="112">
        <v>20</v>
      </c>
      <c r="M26" s="128">
        <f t="shared" si="17"/>
        <v>29446.351999999999</v>
      </c>
      <c r="N26" s="105">
        <f t="shared" si="18"/>
        <v>5889.2704000000003</v>
      </c>
      <c r="O26" s="105">
        <f t="shared" si="19"/>
        <v>5244.3950000000004</v>
      </c>
      <c r="P26" s="105">
        <f t="shared" si="8"/>
        <v>3278.4960000000001</v>
      </c>
      <c r="Q26" s="106">
        <f t="shared" si="9"/>
        <v>43858.513399999996</v>
      </c>
      <c r="R26" s="126">
        <v>1443.57</v>
      </c>
      <c r="S26" s="109">
        <f t="shared" si="1"/>
        <v>45302.083399999996</v>
      </c>
      <c r="T26" s="110">
        <f t="shared" si="20"/>
        <v>328.9388505</v>
      </c>
      <c r="U26" s="111">
        <f t="shared" si="21"/>
        <v>438.58513399999998</v>
      </c>
      <c r="V26" s="22"/>
      <c r="W26" s="22"/>
      <c r="X26" s="22"/>
      <c r="Y26" s="23"/>
      <c r="Z26" s="23"/>
      <c r="AA26" s="24"/>
      <c r="AB26" s="22"/>
      <c r="AC26" s="22"/>
      <c r="AD26" s="25"/>
    </row>
    <row r="27" spans="1:30" s="17" customFormat="1" ht="21.95" customHeight="1">
      <c r="A27" s="112">
        <v>21</v>
      </c>
      <c r="B27" s="128">
        <f t="shared" si="12"/>
        <v>30241.488950000003</v>
      </c>
      <c r="C27" s="105">
        <f t="shared" si="13"/>
        <v>6048.2977900000005</v>
      </c>
      <c r="D27" s="105">
        <f t="shared" si="14"/>
        <v>5386.0033000000003</v>
      </c>
      <c r="E27" s="105">
        <f t="shared" si="3"/>
        <v>3368.6091999999999</v>
      </c>
      <c r="F27" s="106">
        <f t="shared" si="4"/>
        <v>45044.399240000006</v>
      </c>
      <c r="G27" s="126">
        <v>1443.57</v>
      </c>
      <c r="H27" s="109">
        <f t="shared" si="0"/>
        <v>46487.969240000006</v>
      </c>
      <c r="I27" s="110">
        <f t="shared" si="15"/>
        <v>337.83299430000005</v>
      </c>
      <c r="J27" s="111">
        <f t="shared" si="16"/>
        <v>450.44399240000007</v>
      </c>
      <c r="K27" s="16"/>
      <c r="L27" s="112">
        <v>21</v>
      </c>
      <c r="M27" s="128">
        <f t="shared" si="17"/>
        <v>29786.117600000001</v>
      </c>
      <c r="N27" s="105">
        <f t="shared" si="18"/>
        <v>5957.2235200000005</v>
      </c>
      <c r="O27" s="105">
        <f t="shared" si="19"/>
        <v>5304.9072500000002</v>
      </c>
      <c r="P27" s="105">
        <f t="shared" si="8"/>
        <v>3316.3248000000003</v>
      </c>
      <c r="Q27" s="106">
        <f t="shared" si="9"/>
        <v>44364.573170000003</v>
      </c>
      <c r="R27" s="126">
        <v>1443.57</v>
      </c>
      <c r="S27" s="109">
        <f t="shared" si="1"/>
        <v>45808.143170000003</v>
      </c>
      <c r="T27" s="110">
        <f t="shared" si="20"/>
        <v>332.73429877500007</v>
      </c>
      <c r="U27" s="111">
        <f t="shared" si="21"/>
        <v>443.64573170000006</v>
      </c>
      <c r="V27" s="22"/>
      <c r="W27" s="22"/>
      <c r="X27" s="22"/>
      <c r="Y27" s="23"/>
      <c r="Z27" s="23"/>
      <c r="AA27" s="24"/>
      <c r="AB27" s="22"/>
      <c r="AC27" s="22"/>
      <c r="AD27" s="25"/>
    </row>
    <row r="28" spans="1:30" s="17" customFormat="1" ht="21.95" customHeight="1">
      <c r="A28" s="112">
        <v>22</v>
      </c>
      <c r="B28" s="128">
        <f t="shared" si="12"/>
        <v>30586.448900000003</v>
      </c>
      <c r="C28" s="105">
        <f t="shared" si="13"/>
        <v>6117.289780000001</v>
      </c>
      <c r="D28" s="105">
        <f t="shared" si="14"/>
        <v>5447.4405999999999</v>
      </c>
      <c r="E28" s="105">
        <f t="shared" si="3"/>
        <v>3407.0343999999996</v>
      </c>
      <c r="F28" s="106">
        <f t="shared" si="4"/>
        <v>45558.213680000001</v>
      </c>
      <c r="G28" s="126">
        <v>1443.57</v>
      </c>
      <c r="H28" s="109">
        <f t="shared" si="0"/>
        <v>47001.78368</v>
      </c>
      <c r="I28" s="110">
        <f t="shared" si="15"/>
        <v>341.68660260000001</v>
      </c>
      <c r="J28" s="111">
        <f t="shared" si="16"/>
        <v>455.5821368</v>
      </c>
      <c r="K28" s="16"/>
      <c r="L28" s="112">
        <v>22</v>
      </c>
      <c r="M28" s="128">
        <f t="shared" si="17"/>
        <v>30125.8832</v>
      </c>
      <c r="N28" s="105">
        <f t="shared" si="18"/>
        <v>6025.1766399999997</v>
      </c>
      <c r="O28" s="105">
        <f t="shared" si="19"/>
        <v>5365.4195</v>
      </c>
      <c r="P28" s="105">
        <f t="shared" si="8"/>
        <v>3354.1536000000001</v>
      </c>
      <c r="Q28" s="106">
        <f t="shared" si="9"/>
        <v>44870.632940000003</v>
      </c>
      <c r="R28" s="126">
        <v>1443.57</v>
      </c>
      <c r="S28" s="109">
        <f t="shared" si="1"/>
        <v>46314.202940000003</v>
      </c>
      <c r="T28" s="110">
        <f t="shared" si="20"/>
        <v>336.52974705000003</v>
      </c>
      <c r="U28" s="111">
        <f t="shared" si="21"/>
        <v>448.70632940000002</v>
      </c>
      <c r="V28" s="22"/>
      <c r="W28" s="22"/>
      <c r="X28" s="22"/>
      <c r="Y28" s="23"/>
      <c r="Z28" s="23"/>
      <c r="AA28" s="24"/>
      <c r="AB28" s="22"/>
      <c r="AC28" s="22"/>
      <c r="AD28" s="25"/>
    </row>
    <row r="29" spans="1:30" s="17" customFormat="1" ht="21.95" customHeight="1">
      <c r="A29" s="112">
        <v>23</v>
      </c>
      <c r="B29" s="128">
        <f t="shared" si="12"/>
        <v>30931.40885</v>
      </c>
      <c r="C29" s="105">
        <f t="shared" si="13"/>
        <v>6186.2817700000005</v>
      </c>
      <c r="D29" s="105">
        <f t="shared" si="14"/>
        <v>5508.8779000000004</v>
      </c>
      <c r="E29" s="105">
        <f t="shared" si="3"/>
        <v>3445.4595999999997</v>
      </c>
      <c r="F29" s="106">
        <f t="shared" si="4"/>
        <v>46072.028120000003</v>
      </c>
      <c r="G29" s="126">
        <v>1443.57</v>
      </c>
      <c r="H29" s="109">
        <f t="shared" si="0"/>
        <v>47515.598120000002</v>
      </c>
      <c r="I29" s="110">
        <f t="shared" si="15"/>
        <v>345.54021090000003</v>
      </c>
      <c r="J29" s="111">
        <f t="shared" si="16"/>
        <v>460.72028120000004</v>
      </c>
      <c r="K29" s="16"/>
      <c r="L29" s="112">
        <v>23</v>
      </c>
      <c r="M29" s="128">
        <f t="shared" si="17"/>
        <v>30465.648800000003</v>
      </c>
      <c r="N29" s="105">
        <f t="shared" si="18"/>
        <v>6093.1297599999998</v>
      </c>
      <c r="O29" s="105">
        <f t="shared" si="19"/>
        <v>5425.9317499999997</v>
      </c>
      <c r="P29" s="105">
        <f t="shared" si="8"/>
        <v>3391.9823999999999</v>
      </c>
      <c r="Q29" s="106">
        <f t="shared" si="9"/>
        <v>45376.69271000001</v>
      </c>
      <c r="R29" s="126">
        <v>1443.57</v>
      </c>
      <c r="S29" s="109">
        <f t="shared" si="1"/>
        <v>46820.26271000001</v>
      </c>
      <c r="T29" s="110">
        <f t="shared" si="20"/>
        <v>340.3251953250001</v>
      </c>
      <c r="U29" s="111">
        <f t="shared" si="21"/>
        <v>453.76692710000009</v>
      </c>
      <c r="V29" s="22"/>
      <c r="W29" s="22"/>
      <c r="X29" s="22"/>
      <c r="Y29" s="23"/>
      <c r="Z29" s="23"/>
      <c r="AA29" s="24"/>
      <c r="AB29" s="22"/>
      <c r="AC29" s="22"/>
      <c r="AD29" s="25"/>
    </row>
    <row r="30" spans="1:30" s="17" customFormat="1" ht="21.95" customHeight="1">
      <c r="A30" s="112">
        <v>24</v>
      </c>
      <c r="B30" s="128">
        <f t="shared" si="12"/>
        <v>31276.368800000004</v>
      </c>
      <c r="C30" s="105">
        <f t="shared" si="13"/>
        <v>6255.27376</v>
      </c>
      <c r="D30" s="105">
        <f t="shared" si="14"/>
        <v>5570.3152</v>
      </c>
      <c r="E30" s="105">
        <f t="shared" si="3"/>
        <v>3483.8847999999998</v>
      </c>
      <c r="F30" s="106">
        <f t="shared" si="4"/>
        <v>46585.842560000005</v>
      </c>
      <c r="G30" s="126">
        <v>1443.57</v>
      </c>
      <c r="H30" s="109">
        <f t="shared" si="0"/>
        <v>48029.412560000004</v>
      </c>
      <c r="I30" s="110">
        <f t="shared" si="15"/>
        <v>349.39381920000005</v>
      </c>
      <c r="J30" s="111">
        <f t="shared" si="16"/>
        <v>465.85842560000003</v>
      </c>
      <c r="K30" s="16"/>
      <c r="L30" s="112">
        <v>24</v>
      </c>
      <c r="M30" s="128">
        <f t="shared" si="17"/>
        <v>30805.414400000001</v>
      </c>
      <c r="N30" s="105">
        <f t="shared" si="18"/>
        <v>6161.0828800000008</v>
      </c>
      <c r="O30" s="105">
        <f t="shared" si="19"/>
        <v>5486.4440000000004</v>
      </c>
      <c r="P30" s="105">
        <f t="shared" si="8"/>
        <v>3429.8112000000001</v>
      </c>
      <c r="Q30" s="106">
        <f t="shared" si="9"/>
        <v>45882.75248000001</v>
      </c>
      <c r="R30" s="126">
        <v>1443.57</v>
      </c>
      <c r="S30" s="109">
        <f t="shared" si="1"/>
        <v>47326.32248000001</v>
      </c>
      <c r="T30" s="110">
        <f t="shared" si="20"/>
        <v>344.12064360000011</v>
      </c>
      <c r="U30" s="111">
        <f t="shared" si="21"/>
        <v>458.82752480000011</v>
      </c>
      <c r="V30" s="22"/>
      <c r="W30" s="22"/>
      <c r="X30" s="22"/>
      <c r="Y30" s="23"/>
      <c r="Z30" s="23"/>
      <c r="AA30" s="24"/>
      <c r="AB30" s="22"/>
      <c r="AC30" s="22"/>
      <c r="AD30" s="25"/>
    </row>
    <row r="31" spans="1:30" s="17" customFormat="1" ht="21.95" customHeight="1" thickBot="1">
      <c r="A31" s="114">
        <v>25</v>
      </c>
      <c r="B31" s="131">
        <f t="shared" si="12"/>
        <v>31621.328750000001</v>
      </c>
      <c r="C31" s="115">
        <f t="shared" si="13"/>
        <v>6324.2657499999996</v>
      </c>
      <c r="D31" s="115">
        <f t="shared" si="14"/>
        <v>5631.7525000000005</v>
      </c>
      <c r="E31" s="115">
        <f t="shared" si="3"/>
        <v>3522.3099999999995</v>
      </c>
      <c r="F31" s="116">
        <f t="shared" si="4"/>
        <v>47099.656999999999</v>
      </c>
      <c r="G31" s="129">
        <v>1443.57</v>
      </c>
      <c r="H31" s="118">
        <f t="shared" si="0"/>
        <v>48543.226999999999</v>
      </c>
      <c r="I31" s="119">
        <f t="shared" si="15"/>
        <v>353.24742750000001</v>
      </c>
      <c r="J31" s="120">
        <f t="shared" si="16"/>
        <v>470.99657000000002</v>
      </c>
      <c r="K31" s="84"/>
      <c r="L31" s="114">
        <v>25</v>
      </c>
      <c r="M31" s="131">
        <f t="shared" si="17"/>
        <v>31145.18</v>
      </c>
      <c r="N31" s="115">
        <f t="shared" si="18"/>
        <v>6229.0360000000001</v>
      </c>
      <c r="O31" s="115">
        <f t="shared" si="19"/>
        <v>5546.9562500000002</v>
      </c>
      <c r="P31" s="115">
        <f t="shared" si="8"/>
        <v>3467.6400000000003</v>
      </c>
      <c r="Q31" s="116">
        <f t="shared" si="9"/>
        <v>46388.812250000003</v>
      </c>
      <c r="R31" s="129">
        <v>1443.57</v>
      </c>
      <c r="S31" s="118">
        <f t="shared" si="1"/>
        <v>47832.382250000002</v>
      </c>
      <c r="T31" s="119">
        <f t="shared" si="20"/>
        <v>347.91609187500001</v>
      </c>
      <c r="U31" s="120">
        <f t="shared" si="21"/>
        <v>463.88812250000001</v>
      </c>
      <c r="V31" s="85"/>
      <c r="W31" s="22"/>
      <c r="X31" s="22"/>
      <c r="Y31" s="23"/>
      <c r="Z31" s="23"/>
      <c r="AA31" s="24"/>
      <c r="AB31" s="22"/>
      <c r="AC31" s="22"/>
      <c r="AD31" s="25"/>
    </row>
    <row r="32" spans="1:30" ht="14.25" hidden="1" customHeight="1">
      <c r="B32" s="51">
        <f t="shared" si="12"/>
        <v>22997.33</v>
      </c>
      <c r="C32" s="52">
        <f t="shared" si="13"/>
        <v>4599.4660000000003</v>
      </c>
      <c r="D32" s="52">
        <f t="shared" si="14"/>
        <v>4095.82</v>
      </c>
      <c r="E32" s="52">
        <f t="shared" si="3"/>
        <v>2561.6799999999998</v>
      </c>
      <c r="F32" s="101">
        <f t="shared" ref="F32:F33" si="22">SUM(B32:D32)</f>
        <v>31692.616000000002</v>
      </c>
      <c r="G32" s="102">
        <v>1000</v>
      </c>
      <c r="H32" s="98">
        <f t="shared" ref="H32:H33" si="23">SUM(F32:G32)</f>
        <v>32692.616000000002</v>
      </c>
      <c r="I32" s="99">
        <f t="shared" si="15"/>
        <v>237.69462000000004</v>
      </c>
      <c r="J32" s="100">
        <f t="shared" si="16"/>
        <v>316.92616000000004</v>
      </c>
      <c r="N32" s="51">
        <f t="shared" ref="N32:N33" si="24">M32*19.042%</f>
        <v>0</v>
      </c>
      <c r="O32" s="51">
        <f t="shared" ref="O32:O33" si="25">(M32+N32)*19.9934%</f>
        <v>0</v>
      </c>
      <c r="Q32" s="7"/>
      <c r="R32" s="7"/>
      <c r="S32" s="7"/>
      <c r="T32" s="4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ht="13.5" hidden="1" thickBot="1">
      <c r="B33" s="29">
        <f t="shared" si="12"/>
        <v>22997.33</v>
      </c>
      <c r="C33" s="50">
        <f t="shared" si="13"/>
        <v>4599.4660000000003</v>
      </c>
      <c r="D33" s="50">
        <f t="shared" si="14"/>
        <v>4095.82</v>
      </c>
      <c r="E33" s="50">
        <f t="shared" si="3"/>
        <v>2561.6799999999998</v>
      </c>
      <c r="F33" s="55">
        <f t="shared" si="22"/>
        <v>31692.616000000002</v>
      </c>
      <c r="G33" s="92">
        <v>1000</v>
      </c>
      <c r="H33" s="97">
        <f t="shared" si="23"/>
        <v>32692.616000000002</v>
      </c>
      <c r="I33" s="30">
        <f t="shared" si="15"/>
        <v>237.69462000000004</v>
      </c>
      <c r="J33" s="49">
        <f t="shared" si="16"/>
        <v>316.92616000000004</v>
      </c>
      <c r="N33" s="27">
        <f t="shared" si="24"/>
        <v>0</v>
      </c>
      <c r="O33" s="27">
        <f t="shared" si="25"/>
        <v>0</v>
      </c>
      <c r="Q33" s="7"/>
      <c r="R33" s="7"/>
      <c r="S33" s="7"/>
      <c r="T33" s="4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>
      <c r="A34" s="82"/>
      <c r="B34" s="82"/>
      <c r="C34" s="82"/>
      <c r="D34" s="82"/>
      <c r="E34" s="82"/>
      <c r="F34" s="82"/>
      <c r="G34" s="82"/>
      <c r="H34" s="82"/>
      <c r="I34" s="44"/>
      <c r="J34" s="44"/>
      <c r="L34" s="82"/>
      <c r="M34" s="82"/>
      <c r="N34" s="82"/>
      <c r="O34" s="82"/>
      <c r="P34" s="82"/>
      <c r="Q34" s="82"/>
      <c r="R34" s="82"/>
      <c r="S34" s="82"/>
      <c r="T34" s="4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8" spans="1:30">
      <c r="B38" s="81"/>
      <c r="C38" s="81"/>
      <c r="D38" s="81"/>
      <c r="E38" s="2"/>
      <c r="F38"/>
      <c r="G38"/>
      <c r="H38"/>
      <c r="I38"/>
      <c r="J38"/>
    </row>
    <row r="39" spans="1:30">
      <c r="M39" s="81"/>
      <c r="N39" s="81"/>
      <c r="O39" s="81"/>
      <c r="P39" s="2"/>
      <c r="Q39"/>
      <c r="R39"/>
      <c r="S39"/>
      <c r="T39"/>
    </row>
  </sheetData>
  <phoneticPr fontId="13" type="noConversion"/>
  <printOptions horizontalCentered="1"/>
  <pageMargins left="0.59055118110236227" right="0.59055118110236227" top="0.27559055118110237" bottom="0.27559055118110237" header="0.15748031496062992" footer="0"/>
  <pageSetup paperSize="5" scale="8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0"/>
  <sheetViews>
    <sheetView workbookViewId="0">
      <selection activeCell="I9" sqref="I9"/>
    </sheetView>
  </sheetViews>
  <sheetFormatPr baseColWidth="10" defaultRowHeight="12.75"/>
  <cols>
    <col min="1" max="1" width="4.42578125" customWidth="1"/>
    <col min="2" max="2" width="1.28515625" style="59" customWidth="1"/>
    <col min="3" max="3" width="11.42578125" style="59"/>
    <col min="4" max="4" width="2.140625" style="59" customWidth="1"/>
    <col min="5" max="5" width="34.42578125" customWidth="1"/>
    <col min="6" max="6" width="3.85546875" customWidth="1"/>
    <col min="7" max="7" width="6.140625" customWidth="1"/>
  </cols>
  <sheetData>
    <row r="2" spans="2:7" ht="13.5" thickBot="1"/>
    <row r="3" spans="2:7" ht="23.25" thickBot="1">
      <c r="B3" s="75"/>
      <c r="C3" s="76"/>
      <c r="D3" s="76"/>
      <c r="E3" s="77"/>
      <c r="F3" s="77"/>
      <c r="G3" s="62"/>
    </row>
    <row r="4" spans="2:7" s="166" customFormat="1" ht="27.75" customHeight="1" thickBot="1">
      <c r="B4" s="162"/>
      <c r="C4" s="167" t="s">
        <v>58</v>
      </c>
      <c r="D4" s="163"/>
      <c r="E4" s="163"/>
      <c r="F4" s="164"/>
      <c r="G4" s="165"/>
    </row>
    <row r="5" spans="2:7" ht="21.95" customHeight="1">
      <c r="B5" s="66"/>
      <c r="G5" s="68"/>
    </row>
    <row r="6" spans="2:7" ht="21.95" customHeight="1">
      <c r="B6" s="66"/>
      <c r="C6" s="134"/>
      <c r="D6" s="79"/>
      <c r="E6" s="72"/>
      <c r="F6" s="72"/>
      <c r="G6" s="68"/>
    </row>
    <row r="7" spans="2:7" ht="21.95" customHeight="1">
      <c r="B7" s="66"/>
      <c r="C7" s="136"/>
      <c r="D7" s="71"/>
      <c r="E7" s="67"/>
      <c r="F7" s="67"/>
      <c r="G7" s="68"/>
    </row>
    <row r="8" spans="2:7" ht="21.95" customHeight="1">
      <c r="B8" s="66"/>
      <c r="C8" s="136"/>
      <c r="D8" s="71"/>
      <c r="E8" s="67"/>
      <c r="F8" s="67"/>
      <c r="G8" s="68"/>
    </row>
    <row r="9" spans="2:7" ht="21.95" customHeight="1">
      <c r="B9" s="66"/>
      <c r="C9" s="136"/>
      <c r="D9" s="71"/>
      <c r="E9" s="67"/>
      <c r="F9" s="67"/>
      <c r="G9" s="68"/>
    </row>
    <row r="10" spans="2:7" ht="12" customHeight="1">
      <c r="B10" s="66"/>
      <c r="C10" s="136"/>
      <c r="D10" s="71"/>
      <c r="E10" s="67"/>
      <c r="F10" s="67"/>
      <c r="G10" s="68"/>
    </row>
    <row r="11" spans="2:7" ht="21.95" customHeight="1">
      <c r="B11" s="66"/>
      <c r="C11" s="134"/>
      <c r="D11" s="79"/>
      <c r="E11" s="72"/>
      <c r="F11" s="72"/>
      <c r="G11" s="68"/>
    </row>
    <row r="12" spans="2:7" ht="21.95" customHeight="1">
      <c r="B12" s="66"/>
      <c r="C12" s="135"/>
      <c r="D12" s="71"/>
      <c r="E12" s="67"/>
      <c r="F12" s="71"/>
      <c r="G12" s="68"/>
    </row>
    <row r="13" spans="2:7" ht="21.95" customHeight="1">
      <c r="B13" s="66"/>
      <c r="C13" s="136"/>
      <c r="D13" s="71"/>
      <c r="E13" s="67"/>
      <c r="F13" s="67"/>
      <c r="G13" s="68"/>
    </row>
    <row r="14" spans="2:7" ht="21.95" customHeight="1">
      <c r="B14" s="66"/>
      <c r="C14" s="136"/>
      <c r="D14" s="71"/>
      <c r="E14" s="67"/>
      <c r="F14" s="67"/>
      <c r="G14" s="68"/>
    </row>
    <row r="15" spans="2:7" ht="21.95" customHeight="1">
      <c r="B15" s="66"/>
      <c r="F15" s="67"/>
      <c r="G15" s="68"/>
    </row>
    <row r="16" spans="2:7" ht="21.95" customHeight="1">
      <c r="B16" s="66"/>
      <c r="F16" s="67"/>
      <c r="G16" s="68"/>
    </row>
    <row r="17" spans="2:7" ht="21.95" customHeight="1">
      <c r="B17" s="66"/>
      <c r="C17" s="136"/>
      <c r="D17" s="71"/>
      <c r="E17" s="67"/>
      <c r="F17" s="67"/>
      <c r="G17" s="68"/>
    </row>
    <row r="18" spans="2:7" ht="21.95" customHeight="1">
      <c r="B18" s="66"/>
      <c r="C18" s="134"/>
      <c r="D18" s="79"/>
      <c r="E18" s="72"/>
      <c r="F18" s="67"/>
      <c r="G18" s="68"/>
    </row>
    <row r="19" spans="2:7" ht="21.95" customHeight="1">
      <c r="B19" s="66"/>
      <c r="C19" s="135"/>
      <c r="D19" s="71"/>
      <c r="E19" s="71"/>
      <c r="F19" s="67"/>
      <c r="G19" s="68"/>
    </row>
    <row r="20" spans="2:7" ht="21.95" customHeight="1">
      <c r="B20" s="66"/>
      <c r="C20" s="136"/>
      <c r="D20" s="71"/>
      <c r="E20" s="67"/>
      <c r="F20" s="67"/>
      <c r="G20" s="68"/>
    </row>
    <row r="21" spans="2:7" ht="21.95" customHeight="1">
      <c r="B21" s="66"/>
      <c r="C21" s="136"/>
      <c r="D21" s="71"/>
      <c r="E21" s="67"/>
      <c r="F21" s="67"/>
      <c r="G21" s="68"/>
    </row>
    <row r="22" spans="2:7" ht="21.95" customHeight="1">
      <c r="B22" s="66"/>
      <c r="C22" s="136"/>
      <c r="D22" s="71"/>
      <c r="E22" s="67"/>
      <c r="F22" s="67"/>
      <c r="G22" s="68"/>
    </row>
    <row r="23" spans="2:7" ht="21.95" customHeight="1">
      <c r="B23" s="66"/>
      <c r="C23" s="136"/>
      <c r="D23" s="71"/>
      <c r="E23" s="67"/>
      <c r="F23" s="67"/>
      <c r="G23" s="68"/>
    </row>
    <row r="24" spans="2:7" ht="21.95" customHeight="1">
      <c r="B24" s="66"/>
      <c r="C24" s="136"/>
      <c r="D24" s="71"/>
      <c r="E24" s="67"/>
      <c r="F24" s="67"/>
      <c r="G24" s="68"/>
    </row>
    <row r="25" spans="2:7" ht="21.95" customHeight="1">
      <c r="B25" s="66"/>
      <c r="C25" s="136"/>
      <c r="D25" s="71"/>
      <c r="E25" s="67"/>
      <c r="F25" s="67"/>
      <c r="G25" s="68"/>
    </row>
    <row r="26" spans="2:7" ht="21.95" customHeight="1" thickBot="1">
      <c r="B26" s="63"/>
      <c r="C26" s="137"/>
      <c r="D26" s="133"/>
      <c r="E26" s="80"/>
      <c r="F26" s="80"/>
      <c r="G26" s="65"/>
    </row>
    <row r="27" spans="2:7">
      <c r="B27" s="61"/>
      <c r="C27" s="61"/>
      <c r="D27" s="61"/>
      <c r="E27" s="69"/>
      <c r="F27" s="69"/>
      <c r="G27" s="70"/>
    </row>
    <row r="28" spans="2:7">
      <c r="B28" s="71"/>
      <c r="C28" s="71"/>
      <c r="D28" s="71"/>
      <c r="E28" s="67"/>
      <c r="F28" s="67"/>
      <c r="G28" s="72"/>
    </row>
    <row r="29" spans="2:7">
      <c r="B29" s="73"/>
      <c r="C29" s="73"/>
      <c r="D29" s="73"/>
      <c r="E29" s="74"/>
      <c r="F29" s="74"/>
    </row>
    <row r="30" spans="2:7">
      <c r="B30" s="73"/>
      <c r="C30" s="73"/>
      <c r="D30" s="73"/>
      <c r="E30" s="74"/>
      <c r="F30" s="74"/>
    </row>
  </sheetData>
  <pageMargins left="0.59055118110236227" right="0.70866141732283472" top="0.27559055118110237" bottom="0.27559055118110237" header="0.15748031496062992" footer="0"/>
  <pageSetup paperSize="5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9"/>
  <sheetViews>
    <sheetView topLeftCell="J1" workbookViewId="0">
      <selection activeCell="O11" sqref="O11"/>
    </sheetView>
  </sheetViews>
  <sheetFormatPr baseColWidth="10" defaultRowHeight="12.75"/>
  <cols>
    <col min="1" max="1" width="7.7109375" customWidth="1"/>
    <col min="2" max="2" width="8.7109375" customWidth="1"/>
    <col min="3" max="3" width="8" customWidth="1"/>
    <col min="4" max="4" width="7.7109375" customWidth="1"/>
    <col min="5" max="5" width="8" style="147" customWidth="1"/>
    <col min="6" max="6" width="10.5703125" style="3" customWidth="1"/>
    <col min="7" max="7" width="10" customWidth="1"/>
    <col min="8" max="8" width="7.7109375" customWidth="1"/>
    <col min="9" max="9" width="9.85546875" style="3" customWidth="1"/>
    <col min="10" max="11" width="6.7109375" style="3" customWidth="1"/>
    <col min="12" max="12" width="19.7109375" customWidth="1"/>
    <col min="13" max="13" width="7.140625" style="2" customWidth="1"/>
    <col min="14" max="14" width="8.7109375" customWidth="1"/>
    <col min="15" max="15" width="8.140625" style="36" customWidth="1"/>
    <col min="16" max="16" width="7.7109375" style="36" customWidth="1"/>
    <col min="17" max="17" width="8" style="141" customWidth="1"/>
    <col min="18" max="18" width="10.85546875" customWidth="1"/>
    <col min="19" max="19" width="10" customWidth="1"/>
    <col min="20" max="20" width="9.42578125" customWidth="1"/>
    <col min="21" max="21" width="6.7109375" customWidth="1"/>
    <col min="22" max="22" width="6.7109375" style="32" customWidth="1"/>
  </cols>
  <sheetData>
    <row r="1" spans="1:24" ht="20.25" thickBot="1">
      <c r="A1" s="154"/>
      <c r="B1" s="155"/>
      <c r="C1" s="5"/>
      <c r="D1" s="5"/>
      <c r="E1" s="156"/>
      <c r="F1" s="8"/>
      <c r="G1" s="5"/>
      <c r="H1" s="5"/>
      <c r="I1" s="8"/>
      <c r="J1" s="8"/>
      <c r="K1" s="8"/>
      <c r="M1" s="53" t="s">
        <v>41</v>
      </c>
      <c r="U1" s="32"/>
      <c r="V1" s="26" t="s">
        <v>33</v>
      </c>
    </row>
    <row r="2" spans="1:24" ht="13.5" customHeight="1" thickBot="1">
      <c r="A2" s="8"/>
      <c r="B2" s="5"/>
      <c r="C2" s="5"/>
      <c r="D2" s="5"/>
      <c r="E2" s="156"/>
      <c r="F2" s="8"/>
      <c r="G2" s="5"/>
      <c r="H2" s="144"/>
      <c r="I2" s="144"/>
      <c r="J2" s="5"/>
      <c r="K2" s="5"/>
      <c r="M2" s="3" t="s">
        <v>0</v>
      </c>
      <c r="O2" s="19"/>
      <c r="P2" s="37"/>
      <c r="Q2" s="142"/>
      <c r="S2" s="54" t="s">
        <v>53</v>
      </c>
      <c r="T2" s="91"/>
      <c r="U2" s="146"/>
      <c r="V2" s="72"/>
    </row>
    <row r="3" spans="1:24" ht="3.75" customHeight="1" thickBot="1">
      <c r="A3" s="5"/>
      <c r="B3" s="5"/>
      <c r="C3" s="5"/>
      <c r="D3" s="5"/>
      <c r="E3" s="156"/>
      <c r="F3" s="8"/>
      <c r="G3" s="8"/>
      <c r="H3" s="8"/>
      <c r="I3" s="8"/>
      <c r="J3" s="8"/>
      <c r="K3" s="8"/>
      <c r="M3" s="3"/>
      <c r="O3" s="19"/>
      <c r="P3" s="37"/>
      <c r="Q3" s="142"/>
      <c r="R3" s="8"/>
      <c r="S3" s="8"/>
      <c r="T3" s="8"/>
      <c r="U3" s="5"/>
      <c r="V3" s="33"/>
    </row>
    <row r="4" spans="1:24" ht="25.5" customHeight="1">
      <c r="A4" s="157"/>
      <c r="B4" s="18"/>
      <c r="C4" s="157"/>
      <c r="D4" s="157"/>
      <c r="E4" s="158"/>
      <c r="F4" s="18"/>
      <c r="G4" s="18"/>
      <c r="H4" s="18"/>
      <c r="I4" s="18"/>
      <c r="J4" s="18"/>
      <c r="K4" s="18"/>
      <c r="L4" s="103"/>
      <c r="M4" s="121" t="s">
        <v>2</v>
      </c>
      <c r="N4" s="122" t="s">
        <v>1</v>
      </c>
      <c r="O4" s="123" t="s">
        <v>3</v>
      </c>
      <c r="P4" s="123" t="s">
        <v>4</v>
      </c>
      <c r="Q4" s="122" t="s">
        <v>49</v>
      </c>
      <c r="R4" s="124" t="s">
        <v>50</v>
      </c>
      <c r="S4" s="122" t="s">
        <v>55</v>
      </c>
      <c r="T4" s="124" t="s">
        <v>5</v>
      </c>
      <c r="U4" s="122" t="s">
        <v>39</v>
      </c>
      <c r="V4" s="125" t="s">
        <v>40</v>
      </c>
    </row>
    <row r="5" spans="1:24" ht="20.100000000000001" customHeight="1">
      <c r="A5" s="151"/>
      <c r="B5" s="22"/>
      <c r="C5" s="22"/>
      <c r="D5" s="22"/>
      <c r="E5" s="22"/>
      <c r="F5" s="24"/>
      <c r="G5" s="23"/>
      <c r="H5" s="23"/>
      <c r="I5" s="159"/>
      <c r="J5" s="23"/>
      <c r="K5" s="152"/>
      <c r="L5" s="17"/>
      <c r="M5" s="132" t="s">
        <v>6</v>
      </c>
      <c r="N5" s="107">
        <v>23869.9</v>
      </c>
      <c r="O5" s="105">
        <f>+N5*0.2-0.01</f>
        <v>4773.97</v>
      </c>
      <c r="P5" s="105">
        <v>4251.4799999999996</v>
      </c>
      <c r="Q5" s="105">
        <v>2661.08</v>
      </c>
      <c r="R5" s="106">
        <f>SUM(N5:Q5)</f>
        <v>35556.430000000008</v>
      </c>
      <c r="S5" s="126">
        <v>1443.57</v>
      </c>
      <c r="T5" s="127">
        <f t="shared" ref="T5:T30" si="0">SUM(R5:S5)</f>
        <v>37000.000000000007</v>
      </c>
      <c r="U5" s="110">
        <f>R5/200*1.5</f>
        <v>266.67322500000006</v>
      </c>
      <c r="V5" s="111">
        <f>R5/200*2</f>
        <v>355.56430000000006</v>
      </c>
    </row>
    <row r="6" spans="1:24" ht="20.100000000000001" customHeight="1">
      <c r="A6" s="153"/>
      <c r="B6" s="22"/>
      <c r="C6" s="22"/>
      <c r="D6" s="22"/>
      <c r="E6" s="22"/>
      <c r="F6" s="24"/>
      <c r="G6" s="23"/>
      <c r="H6" s="23"/>
      <c r="I6" s="159"/>
      <c r="J6" s="23"/>
      <c r="K6" s="152"/>
      <c r="L6" s="17"/>
      <c r="M6" s="112">
        <v>1</v>
      </c>
      <c r="N6" s="108">
        <f t="shared" ref="N6:N30" si="1">($N$5*1.5%*M6)+$N$5</f>
        <v>24227.948500000002</v>
      </c>
      <c r="O6" s="105">
        <f t="shared" ref="O6:O30" si="2">N6*20/100</f>
        <v>4845.5897000000004</v>
      </c>
      <c r="P6" s="105">
        <f t="shared" ref="P6:P30" si="3">+$P$5+$P$5*0.015*M6</f>
        <v>4315.2521999999999</v>
      </c>
      <c r="Q6" s="128">
        <f>($Q$5*1.5%*M6)+$Q$5</f>
        <v>2700.9962</v>
      </c>
      <c r="R6" s="106">
        <f t="shared" ref="R6:R30" si="4">SUM(N6:Q6)</f>
        <v>36089.786600000007</v>
      </c>
      <c r="S6" s="126">
        <v>1443.57</v>
      </c>
      <c r="T6" s="127">
        <f t="shared" si="0"/>
        <v>37533.356600000006</v>
      </c>
      <c r="U6" s="110">
        <f t="shared" ref="U6:U30" si="5">R6/200*1.5</f>
        <v>270.67339950000007</v>
      </c>
      <c r="V6" s="111">
        <f t="shared" ref="V6:V30" si="6">R6/200*2</f>
        <v>360.89786600000008</v>
      </c>
      <c r="X6" s="139"/>
    </row>
    <row r="7" spans="1:24" ht="20.100000000000001" customHeight="1">
      <c r="A7" s="153"/>
      <c r="B7" s="22"/>
      <c r="C7" s="22"/>
      <c r="D7" s="22"/>
      <c r="E7" s="22"/>
      <c r="F7" s="24"/>
      <c r="G7" s="23"/>
      <c r="H7" s="23"/>
      <c r="I7" s="159"/>
      <c r="J7" s="23"/>
      <c r="K7" s="152"/>
      <c r="L7" s="17"/>
      <c r="M7" s="112">
        <v>2</v>
      </c>
      <c r="N7" s="108">
        <f t="shared" si="1"/>
        <v>24585.997000000003</v>
      </c>
      <c r="O7" s="105">
        <f t="shared" si="2"/>
        <v>4917.1994000000004</v>
      </c>
      <c r="P7" s="105">
        <f t="shared" si="3"/>
        <v>4379.0243999999993</v>
      </c>
      <c r="Q7" s="128">
        <f t="shared" ref="Q7:Q30" si="7">($Q$5*1.5%*M7)+$Q$5</f>
        <v>2740.9123999999997</v>
      </c>
      <c r="R7" s="106">
        <f t="shared" si="4"/>
        <v>36623.133200000004</v>
      </c>
      <c r="S7" s="126">
        <v>1443.57</v>
      </c>
      <c r="T7" s="127">
        <f t="shared" si="0"/>
        <v>38066.703200000004</v>
      </c>
      <c r="U7" s="110">
        <f t="shared" si="5"/>
        <v>274.67349900000005</v>
      </c>
      <c r="V7" s="111">
        <f t="shared" si="6"/>
        <v>366.23133200000007</v>
      </c>
    </row>
    <row r="8" spans="1:24" ht="20.100000000000001" customHeight="1">
      <c r="A8" s="153"/>
      <c r="B8" s="22"/>
      <c r="C8" s="22"/>
      <c r="D8" s="22"/>
      <c r="E8" s="22"/>
      <c r="F8" s="24"/>
      <c r="G8" s="23"/>
      <c r="H8" s="23"/>
      <c r="I8" s="159"/>
      <c r="J8" s="23"/>
      <c r="K8" s="152"/>
      <c r="L8" s="17"/>
      <c r="M8" s="112">
        <v>3</v>
      </c>
      <c r="N8" s="108">
        <f t="shared" si="1"/>
        <v>24944.0455</v>
      </c>
      <c r="O8" s="105">
        <f t="shared" si="2"/>
        <v>4988.8091000000004</v>
      </c>
      <c r="P8" s="105">
        <f t="shared" si="3"/>
        <v>4442.7965999999997</v>
      </c>
      <c r="Q8" s="128">
        <f t="shared" si="7"/>
        <v>2780.8285999999998</v>
      </c>
      <c r="R8" s="106">
        <f t="shared" si="4"/>
        <v>37156.479800000001</v>
      </c>
      <c r="S8" s="126">
        <v>1443.57</v>
      </c>
      <c r="T8" s="127">
        <f t="shared" si="0"/>
        <v>38600.049800000001</v>
      </c>
      <c r="U8" s="110">
        <f t="shared" si="5"/>
        <v>278.67359850000003</v>
      </c>
      <c r="V8" s="111">
        <f t="shared" si="6"/>
        <v>371.564798</v>
      </c>
    </row>
    <row r="9" spans="1:24" ht="20.100000000000001" customHeight="1">
      <c r="A9" s="153"/>
      <c r="B9" s="22"/>
      <c r="C9" s="22"/>
      <c r="D9" s="22"/>
      <c r="E9" s="22"/>
      <c r="F9" s="24"/>
      <c r="G9" s="23"/>
      <c r="H9" s="23"/>
      <c r="I9" s="159"/>
      <c r="J9" s="23"/>
      <c r="K9" s="152"/>
      <c r="L9" s="17"/>
      <c r="M9" s="112">
        <v>4</v>
      </c>
      <c r="N9" s="108">
        <f t="shared" si="1"/>
        <v>25302.094000000001</v>
      </c>
      <c r="O9" s="105">
        <f t="shared" si="2"/>
        <v>5060.4188000000004</v>
      </c>
      <c r="P9" s="105">
        <f t="shared" si="3"/>
        <v>4506.5687999999991</v>
      </c>
      <c r="Q9" s="128">
        <f t="shared" si="7"/>
        <v>2820.7447999999999</v>
      </c>
      <c r="R9" s="106">
        <f t="shared" si="4"/>
        <v>37689.826399999998</v>
      </c>
      <c r="S9" s="126">
        <v>1443.57</v>
      </c>
      <c r="T9" s="127">
        <f t="shared" si="0"/>
        <v>39133.396399999998</v>
      </c>
      <c r="U9" s="110">
        <f t="shared" si="5"/>
        <v>282.673698</v>
      </c>
      <c r="V9" s="111">
        <f t="shared" si="6"/>
        <v>376.89826399999998</v>
      </c>
    </row>
    <row r="10" spans="1:24" ht="20.100000000000001" customHeight="1">
      <c r="A10" s="153"/>
      <c r="B10" s="22"/>
      <c r="C10" s="22"/>
      <c r="D10" s="22"/>
      <c r="E10" s="22"/>
      <c r="F10" s="24"/>
      <c r="G10" s="23"/>
      <c r="H10" s="23"/>
      <c r="I10" s="159"/>
      <c r="J10" s="23"/>
      <c r="K10" s="152"/>
      <c r="L10" s="17"/>
      <c r="M10" s="112">
        <v>5</v>
      </c>
      <c r="N10" s="108">
        <f t="shared" si="1"/>
        <v>25660.142500000002</v>
      </c>
      <c r="O10" s="105">
        <f t="shared" si="2"/>
        <v>5132.0285000000003</v>
      </c>
      <c r="P10" s="105">
        <f t="shared" si="3"/>
        <v>4570.3409999999994</v>
      </c>
      <c r="Q10" s="128">
        <f t="shared" si="7"/>
        <v>2860.6610000000001</v>
      </c>
      <c r="R10" s="106">
        <f t="shared" si="4"/>
        <v>38223.173000000003</v>
      </c>
      <c r="S10" s="126">
        <v>1443.57</v>
      </c>
      <c r="T10" s="127">
        <f t="shared" si="0"/>
        <v>39666.743000000002</v>
      </c>
      <c r="U10" s="110">
        <f t="shared" si="5"/>
        <v>286.67379750000003</v>
      </c>
      <c r="V10" s="111">
        <f t="shared" si="6"/>
        <v>382.23173000000003</v>
      </c>
      <c r="X10" s="140"/>
    </row>
    <row r="11" spans="1:24" ht="20.100000000000001" customHeight="1">
      <c r="A11" s="153"/>
      <c r="B11" s="22"/>
      <c r="C11" s="22"/>
      <c r="D11" s="22"/>
      <c r="E11" s="22"/>
      <c r="F11" s="24"/>
      <c r="G11" s="23"/>
      <c r="H11" s="23"/>
      <c r="I11" s="159"/>
      <c r="J11" s="23"/>
      <c r="K11" s="152"/>
      <c r="L11" s="17"/>
      <c r="M11" s="112">
        <v>6</v>
      </c>
      <c r="N11" s="108">
        <f t="shared" si="1"/>
        <v>26018.191000000003</v>
      </c>
      <c r="O11" s="105">
        <f t="shared" si="2"/>
        <v>5203.6382000000003</v>
      </c>
      <c r="P11" s="105">
        <f t="shared" si="3"/>
        <v>4634.1131999999998</v>
      </c>
      <c r="Q11" s="128">
        <f t="shared" si="7"/>
        <v>2900.5771999999997</v>
      </c>
      <c r="R11" s="106">
        <f t="shared" si="4"/>
        <v>38756.5196</v>
      </c>
      <c r="S11" s="126">
        <v>1443.57</v>
      </c>
      <c r="T11" s="127">
        <f t="shared" si="0"/>
        <v>40200.089599999999</v>
      </c>
      <c r="U11" s="110">
        <f t="shared" si="5"/>
        <v>290.67389700000001</v>
      </c>
      <c r="V11" s="111">
        <f t="shared" si="6"/>
        <v>387.56519600000001</v>
      </c>
      <c r="X11" s="139"/>
    </row>
    <row r="12" spans="1:24" ht="20.100000000000001" customHeight="1">
      <c r="A12" s="153"/>
      <c r="B12" s="22"/>
      <c r="C12" s="22"/>
      <c r="D12" s="22"/>
      <c r="E12" s="22"/>
      <c r="F12" s="24"/>
      <c r="G12" s="23"/>
      <c r="H12" s="23"/>
      <c r="I12" s="159"/>
      <c r="J12" s="23"/>
      <c r="K12" s="152"/>
      <c r="L12" s="17"/>
      <c r="M12" s="112">
        <v>7</v>
      </c>
      <c r="N12" s="108">
        <f t="shared" si="1"/>
        <v>26376.239500000003</v>
      </c>
      <c r="O12" s="105">
        <f t="shared" si="2"/>
        <v>5275.2479000000003</v>
      </c>
      <c r="P12" s="105">
        <f t="shared" si="3"/>
        <v>4697.8853999999992</v>
      </c>
      <c r="Q12" s="128">
        <f t="shared" si="7"/>
        <v>2940.4933999999998</v>
      </c>
      <c r="R12" s="106">
        <f t="shared" si="4"/>
        <v>39289.866200000004</v>
      </c>
      <c r="S12" s="126">
        <v>1443.57</v>
      </c>
      <c r="T12" s="127">
        <f t="shared" si="0"/>
        <v>40733.436200000004</v>
      </c>
      <c r="U12" s="110">
        <f t="shared" si="5"/>
        <v>294.67399650000004</v>
      </c>
      <c r="V12" s="111">
        <f t="shared" si="6"/>
        <v>392.89866200000006</v>
      </c>
    </row>
    <row r="13" spans="1:24" ht="20.100000000000001" customHeight="1">
      <c r="A13" s="153"/>
      <c r="B13" s="22"/>
      <c r="C13" s="22"/>
      <c r="D13" s="22"/>
      <c r="E13" s="22"/>
      <c r="F13" s="24"/>
      <c r="G13" s="23"/>
      <c r="H13" s="23"/>
      <c r="I13" s="159"/>
      <c r="J13" s="23"/>
      <c r="K13" s="152"/>
      <c r="L13" s="17"/>
      <c r="M13" s="112">
        <v>8</v>
      </c>
      <c r="N13" s="108">
        <f t="shared" si="1"/>
        <v>26734.288</v>
      </c>
      <c r="O13" s="105">
        <f t="shared" si="2"/>
        <v>5346.8576000000003</v>
      </c>
      <c r="P13" s="105">
        <f t="shared" si="3"/>
        <v>4761.6575999999995</v>
      </c>
      <c r="Q13" s="128">
        <f t="shared" si="7"/>
        <v>2980.4096</v>
      </c>
      <c r="R13" s="106">
        <f t="shared" si="4"/>
        <v>39823.212800000001</v>
      </c>
      <c r="S13" s="126">
        <v>1443.57</v>
      </c>
      <c r="T13" s="127">
        <f t="shared" si="0"/>
        <v>41266.782800000001</v>
      </c>
      <c r="U13" s="110">
        <f t="shared" si="5"/>
        <v>298.67409599999996</v>
      </c>
      <c r="V13" s="111">
        <f t="shared" si="6"/>
        <v>398.23212799999999</v>
      </c>
    </row>
    <row r="14" spans="1:24" ht="20.100000000000001" customHeight="1">
      <c r="A14" s="153"/>
      <c r="B14" s="22"/>
      <c r="C14" s="22"/>
      <c r="D14" s="22"/>
      <c r="E14" s="22"/>
      <c r="F14" s="24"/>
      <c r="G14" s="23"/>
      <c r="H14" s="23"/>
      <c r="I14" s="159"/>
      <c r="J14" s="23"/>
      <c r="K14" s="152"/>
      <c r="L14" s="17"/>
      <c r="M14" s="112">
        <v>9</v>
      </c>
      <c r="N14" s="108">
        <f t="shared" si="1"/>
        <v>27092.336500000001</v>
      </c>
      <c r="O14" s="105">
        <f t="shared" si="2"/>
        <v>5418.4673000000003</v>
      </c>
      <c r="P14" s="105">
        <f t="shared" si="3"/>
        <v>4825.4297999999999</v>
      </c>
      <c r="Q14" s="128">
        <f t="shared" si="7"/>
        <v>3020.3258000000001</v>
      </c>
      <c r="R14" s="106">
        <f t="shared" si="4"/>
        <v>40356.559399999998</v>
      </c>
      <c r="S14" s="126">
        <v>1443.57</v>
      </c>
      <c r="T14" s="127">
        <f t="shared" si="0"/>
        <v>41800.129399999998</v>
      </c>
      <c r="U14" s="110">
        <f t="shared" si="5"/>
        <v>302.6741955</v>
      </c>
      <c r="V14" s="111">
        <f t="shared" si="6"/>
        <v>403.56559399999998</v>
      </c>
    </row>
    <row r="15" spans="1:24" ht="20.100000000000001" customHeight="1">
      <c r="A15" s="153"/>
      <c r="B15" s="22"/>
      <c r="C15" s="22"/>
      <c r="D15" s="22"/>
      <c r="E15" s="22"/>
      <c r="F15" s="24"/>
      <c r="G15" s="23"/>
      <c r="H15" s="23"/>
      <c r="I15" s="159"/>
      <c r="J15" s="23"/>
      <c r="K15" s="152"/>
      <c r="L15" s="17"/>
      <c r="M15" s="112">
        <v>10</v>
      </c>
      <c r="N15" s="108">
        <f t="shared" si="1"/>
        <v>27450.385000000002</v>
      </c>
      <c r="O15" s="105">
        <f t="shared" si="2"/>
        <v>5490.0770000000011</v>
      </c>
      <c r="P15" s="105">
        <f t="shared" si="3"/>
        <v>4889.2019999999993</v>
      </c>
      <c r="Q15" s="128">
        <f t="shared" si="7"/>
        <v>3060.2419999999997</v>
      </c>
      <c r="R15" s="106">
        <f t="shared" si="4"/>
        <v>40889.905999999995</v>
      </c>
      <c r="S15" s="126">
        <v>1443.57</v>
      </c>
      <c r="T15" s="127">
        <f t="shared" si="0"/>
        <v>42333.475999999995</v>
      </c>
      <c r="U15" s="110">
        <f t="shared" si="5"/>
        <v>306.67429499999997</v>
      </c>
      <c r="V15" s="111">
        <f t="shared" si="6"/>
        <v>408.89905999999996</v>
      </c>
      <c r="X15" s="140"/>
    </row>
    <row r="16" spans="1:24" ht="20.100000000000001" customHeight="1">
      <c r="A16" s="153"/>
      <c r="B16" s="22"/>
      <c r="C16" s="22"/>
      <c r="D16" s="22"/>
      <c r="E16" s="22"/>
      <c r="F16" s="24"/>
      <c r="G16" s="23"/>
      <c r="H16" s="23"/>
      <c r="I16" s="159"/>
      <c r="J16" s="23"/>
      <c r="K16" s="152"/>
      <c r="L16" s="17"/>
      <c r="M16" s="112">
        <v>11</v>
      </c>
      <c r="N16" s="108">
        <f t="shared" si="1"/>
        <v>27808.433500000003</v>
      </c>
      <c r="O16" s="105">
        <f t="shared" si="2"/>
        <v>5561.6867000000002</v>
      </c>
      <c r="P16" s="105">
        <f t="shared" si="3"/>
        <v>4952.9741999999997</v>
      </c>
      <c r="Q16" s="128">
        <f t="shared" si="7"/>
        <v>3100.1581999999999</v>
      </c>
      <c r="R16" s="106">
        <f t="shared" si="4"/>
        <v>41423.2526</v>
      </c>
      <c r="S16" s="126">
        <v>1443.57</v>
      </c>
      <c r="T16" s="127">
        <f t="shared" si="0"/>
        <v>42866.8226</v>
      </c>
      <c r="U16" s="110">
        <f t="shared" si="5"/>
        <v>310.67439450000001</v>
      </c>
      <c r="V16" s="111">
        <f t="shared" si="6"/>
        <v>414.23252600000001</v>
      </c>
      <c r="X16" s="139"/>
    </row>
    <row r="17" spans="1:24" ht="20.100000000000001" customHeight="1">
      <c r="A17" s="153"/>
      <c r="B17" s="22"/>
      <c r="C17" s="22"/>
      <c r="D17" s="22"/>
      <c r="E17" s="22"/>
      <c r="F17" s="24"/>
      <c r="G17" s="23"/>
      <c r="H17" s="23"/>
      <c r="I17" s="159"/>
      <c r="J17" s="23"/>
      <c r="K17" s="152"/>
      <c r="L17" s="17"/>
      <c r="M17" s="112">
        <v>12</v>
      </c>
      <c r="N17" s="108">
        <f t="shared" si="1"/>
        <v>28166.482000000004</v>
      </c>
      <c r="O17" s="105">
        <f t="shared" si="2"/>
        <v>5633.2964000000011</v>
      </c>
      <c r="P17" s="105">
        <f t="shared" si="3"/>
        <v>5016.7463999999991</v>
      </c>
      <c r="Q17" s="128">
        <f t="shared" si="7"/>
        <v>3140.0744</v>
      </c>
      <c r="R17" s="106">
        <f t="shared" si="4"/>
        <v>41956.599199999997</v>
      </c>
      <c r="S17" s="126">
        <v>1443.57</v>
      </c>
      <c r="T17" s="127">
        <f t="shared" si="0"/>
        <v>43400.169199999997</v>
      </c>
      <c r="U17" s="110">
        <f t="shared" si="5"/>
        <v>314.67449399999998</v>
      </c>
      <c r="V17" s="111">
        <f t="shared" si="6"/>
        <v>419.56599199999999</v>
      </c>
    </row>
    <row r="18" spans="1:24" ht="20.100000000000001" customHeight="1">
      <c r="A18" s="153"/>
      <c r="B18" s="22"/>
      <c r="C18" s="22"/>
      <c r="D18" s="22"/>
      <c r="E18" s="22"/>
      <c r="F18" s="24"/>
      <c r="G18" s="23"/>
      <c r="H18" s="23"/>
      <c r="I18" s="159"/>
      <c r="J18" s="23"/>
      <c r="K18" s="152"/>
      <c r="L18" s="17"/>
      <c r="M18" s="112">
        <v>13</v>
      </c>
      <c r="N18" s="108">
        <f t="shared" si="1"/>
        <v>28524.530500000001</v>
      </c>
      <c r="O18" s="105">
        <f t="shared" si="2"/>
        <v>5704.9061000000002</v>
      </c>
      <c r="P18" s="105">
        <f t="shared" si="3"/>
        <v>5080.5185999999994</v>
      </c>
      <c r="Q18" s="128">
        <f t="shared" si="7"/>
        <v>3179.9906000000001</v>
      </c>
      <c r="R18" s="106">
        <f t="shared" si="4"/>
        <v>42489.945799999994</v>
      </c>
      <c r="S18" s="126">
        <v>1443.57</v>
      </c>
      <c r="T18" s="127">
        <f t="shared" si="0"/>
        <v>43933.515799999994</v>
      </c>
      <c r="U18" s="110">
        <f t="shared" si="5"/>
        <v>318.67459349999996</v>
      </c>
      <c r="V18" s="111">
        <f t="shared" si="6"/>
        <v>424.89945799999992</v>
      </c>
    </row>
    <row r="19" spans="1:24" ht="20.100000000000001" customHeight="1">
      <c r="A19" s="153"/>
      <c r="B19" s="22"/>
      <c r="C19" s="22"/>
      <c r="D19" s="22"/>
      <c r="E19" s="22"/>
      <c r="F19" s="24"/>
      <c r="G19" s="23"/>
      <c r="H19" s="23"/>
      <c r="I19" s="159"/>
      <c r="J19" s="23"/>
      <c r="K19" s="152"/>
      <c r="L19" s="17"/>
      <c r="M19" s="112">
        <v>14</v>
      </c>
      <c r="N19" s="108">
        <f t="shared" si="1"/>
        <v>28882.579000000002</v>
      </c>
      <c r="O19" s="105">
        <f t="shared" si="2"/>
        <v>5776.515800000001</v>
      </c>
      <c r="P19" s="105">
        <f t="shared" si="3"/>
        <v>5144.2907999999998</v>
      </c>
      <c r="Q19" s="128">
        <f t="shared" si="7"/>
        <v>3219.9067999999997</v>
      </c>
      <c r="R19" s="106">
        <f t="shared" si="4"/>
        <v>43023.292400000006</v>
      </c>
      <c r="S19" s="126">
        <v>1443.57</v>
      </c>
      <c r="T19" s="127">
        <f t="shared" si="0"/>
        <v>44466.862400000005</v>
      </c>
      <c r="U19" s="110">
        <f t="shared" si="5"/>
        <v>322.67469300000005</v>
      </c>
      <c r="V19" s="111">
        <f t="shared" si="6"/>
        <v>430.23292400000008</v>
      </c>
    </row>
    <row r="20" spans="1:24" ht="20.100000000000001" customHeight="1">
      <c r="A20" s="153"/>
      <c r="B20" s="22"/>
      <c r="C20" s="22"/>
      <c r="D20" s="22"/>
      <c r="E20" s="22"/>
      <c r="F20" s="24"/>
      <c r="G20" s="23"/>
      <c r="H20" s="23"/>
      <c r="I20" s="159"/>
      <c r="J20" s="23"/>
      <c r="K20" s="152"/>
      <c r="L20" s="17"/>
      <c r="M20" s="112">
        <v>15</v>
      </c>
      <c r="N20" s="108">
        <f t="shared" si="1"/>
        <v>29240.627500000002</v>
      </c>
      <c r="O20" s="105">
        <f t="shared" si="2"/>
        <v>5848.1255000000001</v>
      </c>
      <c r="P20" s="105">
        <f t="shared" si="3"/>
        <v>5208.0629999999992</v>
      </c>
      <c r="Q20" s="128">
        <f t="shared" si="7"/>
        <v>3259.8229999999999</v>
      </c>
      <c r="R20" s="106">
        <f t="shared" si="4"/>
        <v>43556.639000000003</v>
      </c>
      <c r="S20" s="126">
        <v>1443.57</v>
      </c>
      <c r="T20" s="127">
        <f t="shared" si="0"/>
        <v>45000.209000000003</v>
      </c>
      <c r="U20" s="110">
        <f t="shared" si="5"/>
        <v>326.67479250000002</v>
      </c>
      <c r="V20" s="111">
        <f t="shared" si="6"/>
        <v>435.56639000000001</v>
      </c>
    </row>
    <row r="21" spans="1:24" ht="20.100000000000001" customHeight="1">
      <c r="A21" s="153"/>
      <c r="B21" s="22"/>
      <c r="C21" s="22"/>
      <c r="D21" s="22"/>
      <c r="E21" s="22"/>
      <c r="F21" s="24"/>
      <c r="G21" s="23"/>
      <c r="H21" s="23"/>
      <c r="I21" s="159"/>
      <c r="J21" s="23"/>
      <c r="K21" s="152"/>
      <c r="L21" s="17"/>
      <c r="M21" s="112">
        <v>16</v>
      </c>
      <c r="N21" s="108">
        <f t="shared" si="1"/>
        <v>29598.675999999999</v>
      </c>
      <c r="O21" s="105">
        <f t="shared" si="2"/>
        <v>5919.7352000000001</v>
      </c>
      <c r="P21" s="105">
        <f t="shared" si="3"/>
        <v>5271.8351999999995</v>
      </c>
      <c r="Q21" s="128">
        <f t="shared" si="7"/>
        <v>3299.7392</v>
      </c>
      <c r="R21" s="106">
        <f t="shared" si="4"/>
        <v>44089.9856</v>
      </c>
      <c r="S21" s="126">
        <v>1443.57</v>
      </c>
      <c r="T21" s="127">
        <f t="shared" si="0"/>
        <v>45533.5556</v>
      </c>
      <c r="U21" s="110">
        <f t="shared" si="5"/>
        <v>330.674892</v>
      </c>
      <c r="V21" s="111">
        <f t="shared" si="6"/>
        <v>440.899856</v>
      </c>
    </row>
    <row r="22" spans="1:24" ht="20.100000000000001" customHeight="1">
      <c r="A22" s="153"/>
      <c r="B22" s="22"/>
      <c r="C22" s="22"/>
      <c r="D22" s="22"/>
      <c r="E22" s="22"/>
      <c r="F22" s="24"/>
      <c r="G22" s="23"/>
      <c r="H22" s="23"/>
      <c r="I22" s="159"/>
      <c r="J22" s="23"/>
      <c r="K22" s="152"/>
      <c r="L22" s="17"/>
      <c r="M22" s="112">
        <v>17</v>
      </c>
      <c r="N22" s="108">
        <f t="shared" si="1"/>
        <v>29956.7245</v>
      </c>
      <c r="O22" s="105">
        <f t="shared" si="2"/>
        <v>5991.3449000000001</v>
      </c>
      <c r="P22" s="105">
        <f t="shared" si="3"/>
        <v>5335.607399999999</v>
      </c>
      <c r="Q22" s="128">
        <f t="shared" si="7"/>
        <v>3339.6553999999996</v>
      </c>
      <c r="R22" s="106">
        <f t="shared" si="4"/>
        <v>44623.332200000004</v>
      </c>
      <c r="S22" s="126">
        <v>1443.57</v>
      </c>
      <c r="T22" s="127">
        <f t="shared" si="0"/>
        <v>46066.902200000004</v>
      </c>
      <c r="U22" s="110">
        <f t="shared" si="5"/>
        <v>334.67499150000003</v>
      </c>
      <c r="V22" s="111">
        <f t="shared" si="6"/>
        <v>446.23332200000004</v>
      </c>
    </row>
    <row r="23" spans="1:24" ht="20.100000000000001" customHeight="1">
      <c r="A23" s="153"/>
      <c r="B23" s="22"/>
      <c r="C23" s="22"/>
      <c r="D23" s="22"/>
      <c r="E23" s="22"/>
      <c r="F23" s="24"/>
      <c r="G23" s="23"/>
      <c r="H23" s="23"/>
      <c r="I23" s="159"/>
      <c r="J23" s="23"/>
      <c r="K23" s="152"/>
      <c r="L23" s="17"/>
      <c r="M23" s="112">
        <v>18</v>
      </c>
      <c r="N23" s="108">
        <f t="shared" si="1"/>
        <v>30314.773000000001</v>
      </c>
      <c r="O23" s="105">
        <f t="shared" si="2"/>
        <v>6062.9546</v>
      </c>
      <c r="P23" s="105">
        <f t="shared" si="3"/>
        <v>5399.3795999999993</v>
      </c>
      <c r="Q23" s="128">
        <f t="shared" si="7"/>
        <v>3379.5715999999998</v>
      </c>
      <c r="R23" s="106">
        <f t="shared" si="4"/>
        <v>45156.678800000002</v>
      </c>
      <c r="S23" s="126">
        <v>1443.57</v>
      </c>
      <c r="T23" s="127">
        <f t="shared" si="0"/>
        <v>46600.248800000001</v>
      </c>
      <c r="U23" s="110">
        <f t="shared" si="5"/>
        <v>338.67509100000001</v>
      </c>
      <c r="V23" s="111">
        <f t="shared" si="6"/>
        <v>451.56678800000003</v>
      </c>
    </row>
    <row r="24" spans="1:24" ht="20.100000000000001" customHeight="1">
      <c r="A24" s="153"/>
      <c r="B24" s="22"/>
      <c r="C24" s="22"/>
      <c r="D24" s="22"/>
      <c r="E24" s="22"/>
      <c r="F24" s="24"/>
      <c r="G24" s="23"/>
      <c r="H24" s="23"/>
      <c r="I24" s="159"/>
      <c r="J24" s="23"/>
      <c r="K24" s="152"/>
      <c r="L24" s="17"/>
      <c r="M24" s="112">
        <v>19</v>
      </c>
      <c r="N24" s="108">
        <f t="shared" si="1"/>
        <v>30672.821500000002</v>
      </c>
      <c r="O24" s="105">
        <f t="shared" si="2"/>
        <v>6134.5643000000009</v>
      </c>
      <c r="P24" s="105">
        <f t="shared" si="3"/>
        <v>5463.1517999999996</v>
      </c>
      <c r="Q24" s="128">
        <f t="shared" si="7"/>
        <v>3419.4877999999999</v>
      </c>
      <c r="R24" s="106">
        <f t="shared" si="4"/>
        <v>45690.025400000006</v>
      </c>
      <c r="S24" s="126">
        <v>1443.57</v>
      </c>
      <c r="T24" s="127">
        <f t="shared" si="0"/>
        <v>47133.595400000006</v>
      </c>
      <c r="U24" s="110">
        <f t="shared" si="5"/>
        <v>342.67519050000004</v>
      </c>
      <c r="V24" s="111">
        <f t="shared" si="6"/>
        <v>456.90025400000007</v>
      </c>
    </row>
    <row r="25" spans="1:24" ht="20.100000000000001" customHeight="1">
      <c r="A25" s="153"/>
      <c r="B25" s="22"/>
      <c r="C25" s="22"/>
      <c r="D25" s="22"/>
      <c r="E25" s="22"/>
      <c r="F25" s="24"/>
      <c r="G25" s="23"/>
      <c r="H25" s="23"/>
      <c r="I25" s="159"/>
      <c r="J25" s="23"/>
      <c r="K25" s="152"/>
      <c r="L25" s="17"/>
      <c r="M25" s="112">
        <v>20</v>
      </c>
      <c r="N25" s="108">
        <f t="shared" si="1"/>
        <v>31030.870000000003</v>
      </c>
      <c r="O25" s="105">
        <f t="shared" si="2"/>
        <v>6206.174</v>
      </c>
      <c r="P25" s="105">
        <f t="shared" si="3"/>
        <v>5526.9239999999991</v>
      </c>
      <c r="Q25" s="128">
        <f t="shared" si="7"/>
        <v>3459.404</v>
      </c>
      <c r="R25" s="106">
        <f t="shared" si="4"/>
        <v>46223.372000000003</v>
      </c>
      <c r="S25" s="126">
        <v>1443.57</v>
      </c>
      <c r="T25" s="127">
        <f t="shared" si="0"/>
        <v>47666.942000000003</v>
      </c>
      <c r="U25" s="110">
        <f t="shared" si="5"/>
        <v>346.67529000000002</v>
      </c>
      <c r="V25" s="111">
        <f t="shared" si="6"/>
        <v>462.23372000000001</v>
      </c>
    </row>
    <row r="26" spans="1:24" ht="20.100000000000001" customHeight="1">
      <c r="A26" s="153"/>
      <c r="B26" s="22"/>
      <c r="C26" s="22"/>
      <c r="D26" s="22"/>
      <c r="E26" s="22"/>
      <c r="F26" s="24"/>
      <c r="G26" s="23"/>
      <c r="H26" s="23"/>
      <c r="I26" s="159"/>
      <c r="J26" s="23"/>
      <c r="K26" s="152"/>
      <c r="L26" s="17"/>
      <c r="M26" s="112">
        <v>21</v>
      </c>
      <c r="N26" s="108">
        <f t="shared" si="1"/>
        <v>31388.9185</v>
      </c>
      <c r="O26" s="105">
        <f t="shared" si="2"/>
        <v>6277.7837</v>
      </c>
      <c r="P26" s="105">
        <f t="shared" si="3"/>
        <v>5590.6961999999994</v>
      </c>
      <c r="Q26" s="128">
        <f t="shared" si="7"/>
        <v>3499.3202000000001</v>
      </c>
      <c r="R26" s="106">
        <f t="shared" si="4"/>
        <v>46756.7186</v>
      </c>
      <c r="S26" s="126">
        <v>1443.57</v>
      </c>
      <c r="T26" s="127">
        <f t="shared" si="0"/>
        <v>48200.2886</v>
      </c>
      <c r="U26" s="110">
        <f t="shared" si="5"/>
        <v>350.67538949999999</v>
      </c>
      <c r="V26" s="111">
        <f t="shared" si="6"/>
        <v>467.56718599999999</v>
      </c>
      <c r="X26" s="139"/>
    </row>
    <row r="27" spans="1:24" ht="20.100000000000001" customHeight="1">
      <c r="A27" s="153"/>
      <c r="B27" s="22"/>
      <c r="C27" s="22"/>
      <c r="D27" s="22"/>
      <c r="E27" s="22"/>
      <c r="F27" s="24"/>
      <c r="G27" s="23"/>
      <c r="H27" s="23"/>
      <c r="I27" s="159"/>
      <c r="J27" s="23"/>
      <c r="K27" s="152"/>
      <c r="L27" s="17"/>
      <c r="M27" s="112">
        <v>22</v>
      </c>
      <c r="N27" s="108">
        <f t="shared" si="1"/>
        <v>31746.967000000001</v>
      </c>
      <c r="O27" s="105">
        <f t="shared" si="2"/>
        <v>6349.3933999999999</v>
      </c>
      <c r="P27" s="105">
        <f t="shared" si="3"/>
        <v>5654.4683999999997</v>
      </c>
      <c r="Q27" s="128">
        <f t="shared" si="7"/>
        <v>3539.2363999999998</v>
      </c>
      <c r="R27" s="106">
        <f t="shared" si="4"/>
        <v>47290.065199999997</v>
      </c>
      <c r="S27" s="126">
        <v>1443.57</v>
      </c>
      <c r="T27" s="127">
        <f t="shared" si="0"/>
        <v>48733.635199999997</v>
      </c>
      <c r="U27" s="110">
        <f t="shared" si="5"/>
        <v>354.67548899999997</v>
      </c>
      <c r="V27" s="111">
        <f t="shared" si="6"/>
        <v>472.90065199999998</v>
      </c>
    </row>
    <row r="28" spans="1:24" ht="20.100000000000001" customHeight="1">
      <c r="A28" s="153"/>
      <c r="B28" s="22"/>
      <c r="C28" s="22"/>
      <c r="D28" s="22"/>
      <c r="E28" s="22"/>
      <c r="F28" s="24"/>
      <c r="G28" s="23"/>
      <c r="H28" s="23"/>
      <c r="I28" s="159"/>
      <c r="J28" s="23"/>
      <c r="K28" s="152"/>
      <c r="L28" s="17"/>
      <c r="M28" s="112">
        <v>23</v>
      </c>
      <c r="N28" s="108">
        <f t="shared" si="1"/>
        <v>32105.015500000001</v>
      </c>
      <c r="O28" s="105">
        <f t="shared" si="2"/>
        <v>6421.0031000000008</v>
      </c>
      <c r="P28" s="105">
        <f t="shared" si="3"/>
        <v>5718.2405999999992</v>
      </c>
      <c r="Q28" s="128">
        <f t="shared" si="7"/>
        <v>3579.1525999999999</v>
      </c>
      <c r="R28" s="106">
        <f t="shared" si="4"/>
        <v>47823.411800000002</v>
      </c>
      <c r="S28" s="126">
        <v>1443.57</v>
      </c>
      <c r="T28" s="127">
        <f t="shared" si="0"/>
        <v>49266.981800000001</v>
      </c>
      <c r="U28" s="110">
        <f t="shared" si="5"/>
        <v>358.6755885</v>
      </c>
      <c r="V28" s="111">
        <f t="shared" si="6"/>
        <v>478.23411800000002</v>
      </c>
    </row>
    <row r="29" spans="1:24" ht="20.100000000000001" customHeight="1">
      <c r="A29" s="153"/>
      <c r="B29" s="22"/>
      <c r="C29" s="22"/>
      <c r="D29" s="22"/>
      <c r="E29" s="22"/>
      <c r="F29" s="24"/>
      <c r="G29" s="23"/>
      <c r="H29" s="23"/>
      <c r="I29" s="159"/>
      <c r="J29" s="23"/>
      <c r="K29" s="152"/>
      <c r="L29" s="17"/>
      <c r="M29" s="112">
        <v>24</v>
      </c>
      <c r="N29" s="108">
        <f t="shared" si="1"/>
        <v>32463.064000000002</v>
      </c>
      <c r="O29" s="105">
        <f t="shared" si="2"/>
        <v>6492.6127999999999</v>
      </c>
      <c r="P29" s="105">
        <f t="shared" si="3"/>
        <v>5782.0127999999995</v>
      </c>
      <c r="Q29" s="128">
        <f t="shared" si="7"/>
        <v>3619.0688</v>
      </c>
      <c r="R29" s="106">
        <f t="shared" si="4"/>
        <v>48356.758399999999</v>
      </c>
      <c r="S29" s="126">
        <v>1443.57</v>
      </c>
      <c r="T29" s="127">
        <f t="shared" si="0"/>
        <v>49800.328399999999</v>
      </c>
      <c r="U29" s="110">
        <f t="shared" si="5"/>
        <v>362.67568800000004</v>
      </c>
      <c r="V29" s="111">
        <f t="shared" si="6"/>
        <v>483.56758400000001</v>
      </c>
    </row>
    <row r="30" spans="1:24" ht="20.100000000000001" customHeight="1" thickBot="1">
      <c r="A30" s="153"/>
      <c r="B30" s="22"/>
      <c r="C30" s="22"/>
      <c r="D30" s="22"/>
      <c r="E30" s="22"/>
      <c r="F30" s="24"/>
      <c r="G30" s="23"/>
      <c r="H30" s="23"/>
      <c r="I30" s="159"/>
      <c r="J30" s="23"/>
      <c r="K30" s="152"/>
      <c r="L30" s="17"/>
      <c r="M30" s="114">
        <v>25</v>
      </c>
      <c r="N30" s="117">
        <f t="shared" si="1"/>
        <v>32821.112500000003</v>
      </c>
      <c r="O30" s="115">
        <f t="shared" si="2"/>
        <v>6564.2224999999999</v>
      </c>
      <c r="P30" s="115">
        <f t="shared" si="3"/>
        <v>5845.7849999999999</v>
      </c>
      <c r="Q30" s="131">
        <f t="shared" si="7"/>
        <v>3658.9849999999997</v>
      </c>
      <c r="R30" s="116">
        <f t="shared" si="4"/>
        <v>48890.10500000001</v>
      </c>
      <c r="S30" s="129">
        <v>1443.57</v>
      </c>
      <c r="T30" s="130">
        <f t="shared" si="0"/>
        <v>50333.67500000001</v>
      </c>
      <c r="U30" s="119">
        <f t="shared" si="5"/>
        <v>366.67578750000007</v>
      </c>
      <c r="V30" s="120">
        <f t="shared" si="6"/>
        <v>488.90105000000011</v>
      </c>
    </row>
    <row r="31" spans="1:24">
      <c r="A31" s="5"/>
      <c r="B31" s="5"/>
      <c r="C31" s="5"/>
      <c r="D31" s="5"/>
      <c r="E31" s="156"/>
      <c r="F31" s="160"/>
      <c r="G31" s="5"/>
      <c r="H31" s="5"/>
      <c r="I31" s="160"/>
      <c r="J31" s="160"/>
      <c r="K31" s="160"/>
      <c r="R31" s="143"/>
      <c r="X31" s="139"/>
    </row>
    <row r="32" spans="1:24">
      <c r="A32" s="5"/>
      <c r="B32" s="5"/>
      <c r="C32" s="5"/>
      <c r="D32" s="5"/>
      <c r="E32" s="156"/>
      <c r="F32" s="160"/>
      <c r="G32" s="5"/>
      <c r="H32" s="5"/>
      <c r="I32" s="160"/>
      <c r="J32" s="160"/>
      <c r="K32" s="160"/>
    </row>
    <row r="33" spans="1:11">
      <c r="A33" s="161"/>
      <c r="B33" s="161"/>
      <c r="C33" s="161"/>
      <c r="D33" s="161"/>
      <c r="E33" s="161"/>
      <c r="F33" s="161"/>
      <c r="G33" s="5"/>
      <c r="H33" s="5"/>
      <c r="I33" s="161"/>
      <c r="J33" s="161"/>
      <c r="K33" s="161"/>
    </row>
    <row r="34" spans="1:11">
      <c r="A34" s="5"/>
      <c r="B34" s="5"/>
      <c r="C34" s="5"/>
      <c r="D34" s="5"/>
      <c r="E34" s="156"/>
      <c r="F34" s="160"/>
      <c r="G34" s="5"/>
      <c r="H34" s="5"/>
      <c r="I34" s="160"/>
      <c r="J34" s="160"/>
      <c r="K34" s="160"/>
    </row>
    <row r="35" spans="1:11">
      <c r="A35" s="174"/>
      <c r="B35" s="174"/>
      <c r="C35" s="174"/>
      <c r="D35" s="174"/>
      <c r="E35" s="156"/>
      <c r="F35" s="8"/>
      <c r="G35" s="5"/>
      <c r="H35" s="5"/>
      <c r="I35" s="8"/>
      <c r="J35" s="8"/>
      <c r="K35" s="8"/>
    </row>
    <row r="36" spans="1:11">
      <c r="A36" s="5"/>
      <c r="B36" s="5"/>
      <c r="C36" s="5"/>
      <c r="D36" s="5"/>
      <c r="E36" s="156"/>
      <c r="F36" s="8"/>
      <c r="G36" s="5"/>
      <c r="H36" s="5"/>
      <c r="I36" s="8"/>
      <c r="J36" s="8"/>
      <c r="K36" s="8"/>
    </row>
    <row r="37" spans="1:11">
      <c r="A37" s="5"/>
      <c r="B37" s="5"/>
      <c r="C37" s="5"/>
      <c r="D37" s="5"/>
      <c r="E37" s="156"/>
      <c r="F37" s="8"/>
      <c r="G37" s="5"/>
      <c r="H37" s="5"/>
      <c r="I37" s="8"/>
      <c r="J37" s="8"/>
      <c r="K37" s="8"/>
    </row>
    <row r="38" spans="1:11">
      <c r="A38" s="5"/>
      <c r="B38" s="5"/>
      <c r="C38" s="5"/>
      <c r="D38" s="5"/>
      <c r="E38" s="4"/>
      <c r="F38" s="5"/>
      <c r="G38" s="5"/>
      <c r="H38" s="5"/>
      <c r="I38" s="5"/>
      <c r="J38" s="5"/>
      <c r="K38" s="5"/>
    </row>
    <row r="39" spans="1:11">
      <c r="A39" s="5"/>
      <c r="B39" s="5"/>
      <c r="C39" s="5"/>
      <c r="D39" s="5"/>
      <c r="E39" s="156"/>
      <c r="F39" s="8"/>
      <c r="G39" s="5"/>
      <c r="H39" s="5"/>
      <c r="I39" s="8"/>
      <c r="J39" s="8"/>
      <c r="K39" s="8"/>
    </row>
  </sheetData>
  <mergeCells count="1">
    <mergeCell ref="A35:D35"/>
  </mergeCells>
  <printOptions horizontalCentered="1"/>
  <pageMargins left="0.59055118110236227" right="0.70866141732283472" top="0.27559055118110237" bottom="0.27559055118110237" header="0.15748031496062992" footer="0"/>
  <pageSetup paperSize="5" scale="84" orientation="landscape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workbookViewId="0">
      <selection activeCell="A9" sqref="A9"/>
    </sheetView>
  </sheetViews>
  <sheetFormatPr baseColWidth="10" defaultRowHeight="12.75"/>
  <cols>
    <col min="1" max="1" width="7.140625" customWidth="1"/>
    <col min="2" max="2" width="8.7109375" customWidth="1"/>
    <col min="3" max="3" width="8" customWidth="1"/>
    <col min="4" max="4" width="7.7109375" customWidth="1"/>
    <col min="5" max="5" width="8" style="147" customWidth="1"/>
    <col min="6" max="6" width="10.42578125" style="3" customWidth="1"/>
    <col min="7" max="7" width="10" customWidth="1"/>
    <col min="8" max="8" width="9.5703125" customWidth="1"/>
    <col min="9" max="9" width="6.7109375" style="3" customWidth="1"/>
    <col min="10" max="10" width="6.7109375" customWidth="1"/>
    <col min="11" max="11" width="28.7109375" customWidth="1"/>
    <col min="12" max="12" width="11.42578125" style="59"/>
    <col min="13" max="13" width="2.140625" style="59" customWidth="1"/>
    <col min="14" max="14" width="34.42578125" customWidth="1"/>
    <col min="15" max="15" width="5" customWidth="1"/>
  </cols>
  <sheetData>
    <row r="1" spans="1:15" ht="20.25" customHeight="1" thickBot="1">
      <c r="A1" s="26" t="s">
        <v>21</v>
      </c>
      <c r="B1" s="53" t="s">
        <v>41</v>
      </c>
      <c r="E1" s="2"/>
      <c r="F1"/>
      <c r="I1" s="32"/>
      <c r="J1" s="26"/>
    </row>
    <row r="2" spans="1:15" ht="18" customHeight="1" thickBot="1">
      <c r="B2" s="3" t="s">
        <v>7</v>
      </c>
      <c r="G2" s="54" t="s">
        <v>53</v>
      </c>
      <c r="H2" s="91"/>
      <c r="I2" s="146"/>
      <c r="J2" s="72"/>
      <c r="K2" s="5"/>
      <c r="L2" s="75"/>
      <c r="M2" s="76"/>
      <c r="N2" s="138" t="s">
        <v>44</v>
      </c>
      <c r="O2" s="62"/>
    </row>
    <row r="3" spans="1:15" ht="6" customHeight="1" thickBot="1">
      <c r="G3" s="8"/>
      <c r="H3" s="8"/>
      <c r="K3" s="5"/>
      <c r="L3" s="78"/>
      <c r="M3" s="79"/>
      <c r="N3" s="72"/>
      <c r="O3" s="68"/>
    </row>
    <row r="4" spans="1:15" ht="27" customHeight="1">
      <c r="A4" s="121" t="s">
        <v>2</v>
      </c>
      <c r="B4" s="122" t="s">
        <v>1</v>
      </c>
      <c r="C4" s="123" t="s">
        <v>3</v>
      </c>
      <c r="D4" s="123" t="s">
        <v>4</v>
      </c>
      <c r="E4" s="148" t="s">
        <v>49</v>
      </c>
      <c r="F4" s="124" t="s">
        <v>50</v>
      </c>
      <c r="G4" s="122" t="s">
        <v>55</v>
      </c>
      <c r="H4" s="124" t="s">
        <v>5</v>
      </c>
      <c r="I4" s="122" t="s">
        <v>39</v>
      </c>
      <c r="J4" s="125" t="s">
        <v>40</v>
      </c>
      <c r="K4" s="21"/>
      <c r="L4" s="60" t="s">
        <v>45</v>
      </c>
      <c r="M4" s="60"/>
      <c r="N4" s="61" t="s">
        <v>46</v>
      </c>
      <c r="O4" s="62"/>
    </row>
    <row r="5" spans="1:15" ht="20.100000000000001" customHeight="1" thickBot="1">
      <c r="A5" s="132" t="s">
        <v>6</v>
      </c>
      <c r="B5" s="105">
        <v>23678.81</v>
      </c>
      <c r="C5" s="128">
        <f>B5*20/100</f>
        <v>4735.7619999999997</v>
      </c>
      <c r="D5" s="128">
        <v>4217.2</v>
      </c>
      <c r="E5" s="128">
        <v>2641.2</v>
      </c>
      <c r="F5" s="127">
        <f>SUM(B5:E5)</f>
        <v>35272.972000000002</v>
      </c>
      <c r="G5" s="126">
        <v>1443.57</v>
      </c>
      <c r="H5" s="109">
        <f t="shared" ref="H5:H30" si="0">SUM(F5:G5)</f>
        <v>36716.542000000001</v>
      </c>
      <c r="I5" s="110">
        <f>F5/200*1.5</f>
        <v>264.54729000000003</v>
      </c>
      <c r="J5" s="111">
        <f>F5/200*2</f>
        <v>352.72972000000004</v>
      </c>
      <c r="K5" s="25"/>
      <c r="L5" s="63"/>
      <c r="M5" s="63"/>
      <c r="N5" s="64"/>
      <c r="O5" s="65"/>
    </row>
    <row r="6" spans="1:15" ht="20.100000000000001" customHeight="1">
      <c r="A6" s="112">
        <v>1</v>
      </c>
      <c r="B6" s="128">
        <f>($B$5*1.5%*A6)+$B$5</f>
        <v>24033.992150000002</v>
      </c>
      <c r="C6" s="128">
        <f t="shared" ref="C6:C30" si="1">B6*20/100</f>
        <v>4806.7984300000007</v>
      </c>
      <c r="D6" s="128">
        <f>+$D$5+$D$5*0.015*A6</f>
        <v>4280.4579999999996</v>
      </c>
      <c r="E6" s="128">
        <f t="shared" ref="E6:E30" si="2">+$E$5+$E$5*0.015*A6</f>
        <v>2680.8179999999998</v>
      </c>
      <c r="F6" s="127">
        <f t="shared" ref="F6:F30" si="3">SUM(B6:E6)</f>
        <v>35802.066579999999</v>
      </c>
      <c r="G6" s="126">
        <v>1443.57</v>
      </c>
      <c r="H6" s="109">
        <f t="shared" si="0"/>
        <v>37245.636579999999</v>
      </c>
      <c r="I6" s="110">
        <f t="shared" ref="I6:I30" si="4">F6/200*1.5</f>
        <v>268.51549934999997</v>
      </c>
      <c r="J6" s="111">
        <f t="shared" ref="J6:J30" si="5">F6/200*2</f>
        <v>358.02066579999996</v>
      </c>
      <c r="K6" s="25"/>
      <c r="L6" s="66">
        <v>1</v>
      </c>
      <c r="M6" s="66"/>
      <c r="N6" s="67" t="s">
        <v>47</v>
      </c>
      <c r="O6" s="68"/>
    </row>
    <row r="7" spans="1:15" ht="20.100000000000001" customHeight="1">
      <c r="A7" s="112">
        <v>2</v>
      </c>
      <c r="B7" s="128">
        <f t="shared" ref="B7:B30" si="6">($B$5*1.5%*A7)+$B$5</f>
        <v>24389.174300000002</v>
      </c>
      <c r="C7" s="128">
        <f t="shared" si="1"/>
        <v>4877.8348599999999</v>
      </c>
      <c r="D7" s="128">
        <f t="shared" ref="D7:D30" si="7">+$D$5+$D$5*0.015*A7</f>
        <v>4343.7159999999994</v>
      </c>
      <c r="E7" s="128">
        <f t="shared" si="2"/>
        <v>2720.4359999999997</v>
      </c>
      <c r="F7" s="127">
        <f t="shared" si="3"/>
        <v>36331.161160000003</v>
      </c>
      <c r="G7" s="126">
        <v>1443.57</v>
      </c>
      <c r="H7" s="109">
        <f t="shared" si="0"/>
        <v>37774.731160000003</v>
      </c>
      <c r="I7" s="110">
        <f t="shared" si="4"/>
        <v>272.48370870000002</v>
      </c>
      <c r="J7" s="111">
        <f t="shared" si="5"/>
        <v>363.31161160000005</v>
      </c>
      <c r="K7" s="25"/>
      <c r="L7" s="66">
        <v>2</v>
      </c>
      <c r="M7" s="66"/>
      <c r="N7" s="67" t="s">
        <v>7</v>
      </c>
      <c r="O7" s="68"/>
    </row>
    <row r="8" spans="1:15" ht="20.100000000000001" customHeight="1">
      <c r="A8" s="112">
        <v>3</v>
      </c>
      <c r="B8" s="128">
        <f t="shared" si="6"/>
        <v>24744.356449999999</v>
      </c>
      <c r="C8" s="128">
        <f t="shared" si="1"/>
        <v>4948.8712899999991</v>
      </c>
      <c r="D8" s="128">
        <f t="shared" si="7"/>
        <v>4406.9740000000002</v>
      </c>
      <c r="E8" s="128">
        <f t="shared" si="2"/>
        <v>2760.0539999999996</v>
      </c>
      <c r="F8" s="127">
        <f t="shared" si="3"/>
        <v>36860.255739999993</v>
      </c>
      <c r="G8" s="126">
        <v>1443.57</v>
      </c>
      <c r="H8" s="109">
        <f t="shared" si="0"/>
        <v>38303.825739999993</v>
      </c>
      <c r="I8" s="110">
        <f t="shared" si="4"/>
        <v>276.4519180499999</v>
      </c>
      <c r="J8" s="111">
        <f t="shared" si="5"/>
        <v>368.60255739999991</v>
      </c>
      <c r="K8" s="25"/>
      <c r="L8" s="66">
        <v>3</v>
      </c>
      <c r="M8" s="66"/>
      <c r="N8" s="67" t="s">
        <v>8</v>
      </c>
      <c r="O8" s="68"/>
    </row>
    <row r="9" spans="1:15" ht="20.100000000000001" customHeight="1">
      <c r="A9" s="112">
        <v>4</v>
      </c>
      <c r="B9" s="128">
        <f t="shared" si="6"/>
        <v>25099.5386</v>
      </c>
      <c r="C9" s="128">
        <f t="shared" si="1"/>
        <v>5019.9077200000002</v>
      </c>
      <c r="D9" s="128">
        <f t="shared" si="7"/>
        <v>4470.232</v>
      </c>
      <c r="E9" s="128">
        <f t="shared" si="2"/>
        <v>2799.6719999999996</v>
      </c>
      <c r="F9" s="127">
        <f t="shared" si="3"/>
        <v>37389.350319999998</v>
      </c>
      <c r="G9" s="126">
        <v>1443.57</v>
      </c>
      <c r="H9" s="109">
        <f t="shared" si="0"/>
        <v>38832.920319999997</v>
      </c>
      <c r="I9" s="110">
        <f t="shared" si="4"/>
        <v>280.42012740000001</v>
      </c>
      <c r="J9" s="111">
        <f t="shared" si="5"/>
        <v>373.8935032</v>
      </c>
      <c r="K9" s="25"/>
      <c r="L9" s="66">
        <v>4</v>
      </c>
      <c r="M9" s="66"/>
      <c r="N9" s="67" t="s">
        <v>9</v>
      </c>
      <c r="O9" s="68"/>
    </row>
    <row r="10" spans="1:15" ht="20.100000000000001" customHeight="1">
      <c r="A10" s="112">
        <v>5</v>
      </c>
      <c r="B10" s="128">
        <f t="shared" si="6"/>
        <v>25454.72075</v>
      </c>
      <c r="C10" s="128">
        <f t="shared" si="1"/>
        <v>5090.9441500000003</v>
      </c>
      <c r="D10" s="128">
        <f t="shared" si="7"/>
        <v>4533.49</v>
      </c>
      <c r="E10" s="128">
        <f t="shared" si="2"/>
        <v>2839.29</v>
      </c>
      <c r="F10" s="127">
        <f t="shared" si="3"/>
        <v>37918.444900000002</v>
      </c>
      <c r="G10" s="126">
        <v>1443.57</v>
      </c>
      <c r="H10" s="109">
        <f t="shared" si="0"/>
        <v>39362.014900000002</v>
      </c>
      <c r="I10" s="110">
        <f t="shared" si="4"/>
        <v>284.38833675000001</v>
      </c>
      <c r="J10" s="111">
        <f t="shared" si="5"/>
        <v>379.18444900000003</v>
      </c>
      <c r="K10" s="25"/>
      <c r="L10" s="66">
        <v>5</v>
      </c>
      <c r="M10" s="66"/>
      <c r="N10" s="67" t="s">
        <v>10</v>
      </c>
      <c r="O10" s="68"/>
    </row>
    <row r="11" spans="1:15" ht="20.100000000000001" customHeight="1">
      <c r="A11" s="112">
        <v>6</v>
      </c>
      <c r="B11" s="128">
        <f t="shared" si="6"/>
        <v>25809.902900000001</v>
      </c>
      <c r="C11" s="128">
        <f t="shared" si="1"/>
        <v>5161.9805800000004</v>
      </c>
      <c r="D11" s="128">
        <f t="shared" si="7"/>
        <v>4596.7479999999996</v>
      </c>
      <c r="E11" s="128">
        <f t="shared" si="2"/>
        <v>2878.9079999999999</v>
      </c>
      <c r="F11" s="127">
        <f t="shared" si="3"/>
        <v>38447.539479999999</v>
      </c>
      <c r="G11" s="126">
        <v>1443.57</v>
      </c>
      <c r="H11" s="109">
        <f t="shared" si="0"/>
        <v>39891.109479999999</v>
      </c>
      <c r="I11" s="110">
        <f t="shared" si="4"/>
        <v>288.3565461</v>
      </c>
      <c r="J11" s="111">
        <f t="shared" si="5"/>
        <v>384.4753948</v>
      </c>
      <c r="K11" s="25"/>
      <c r="L11" s="66">
        <v>6</v>
      </c>
      <c r="M11" s="66"/>
      <c r="N11" s="67" t="s">
        <v>20</v>
      </c>
      <c r="O11" s="68"/>
    </row>
    <row r="12" spans="1:15" ht="20.100000000000001" customHeight="1">
      <c r="A12" s="112">
        <v>7</v>
      </c>
      <c r="B12" s="128">
        <f t="shared" si="6"/>
        <v>26165.085050000002</v>
      </c>
      <c r="C12" s="128">
        <f t="shared" si="1"/>
        <v>5233.0170099999996</v>
      </c>
      <c r="D12" s="128">
        <f t="shared" si="7"/>
        <v>4660.0059999999994</v>
      </c>
      <c r="E12" s="128">
        <f t="shared" si="2"/>
        <v>2918.5259999999998</v>
      </c>
      <c r="F12" s="127">
        <f t="shared" si="3"/>
        <v>38976.634059999997</v>
      </c>
      <c r="G12" s="126">
        <v>1443.57</v>
      </c>
      <c r="H12" s="109">
        <f t="shared" si="0"/>
        <v>40420.204059999996</v>
      </c>
      <c r="I12" s="110">
        <f t="shared" si="4"/>
        <v>292.32475545</v>
      </c>
      <c r="J12" s="111">
        <f t="shared" si="5"/>
        <v>389.76634059999998</v>
      </c>
      <c r="K12" s="25"/>
      <c r="L12" s="66">
        <v>7</v>
      </c>
      <c r="M12" s="66"/>
      <c r="N12" s="67" t="s">
        <v>11</v>
      </c>
      <c r="O12" s="68"/>
    </row>
    <row r="13" spans="1:15" ht="20.100000000000001" customHeight="1">
      <c r="A13" s="112">
        <v>8</v>
      </c>
      <c r="B13" s="128">
        <f t="shared" si="6"/>
        <v>26520.267200000002</v>
      </c>
      <c r="C13" s="128">
        <f t="shared" si="1"/>
        <v>5304.0534400000006</v>
      </c>
      <c r="D13" s="128">
        <f t="shared" si="7"/>
        <v>4723.2640000000001</v>
      </c>
      <c r="E13" s="128">
        <f t="shared" si="2"/>
        <v>2958.1439999999998</v>
      </c>
      <c r="F13" s="127">
        <f t="shared" si="3"/>
        <v>39505.728640000001</v>
      </c>
      <c r="G13" s="126">
        <v>1443.57</v>
      </c>
      <c r="H13" s="109">
        <f t="shared" si="0"/>
        <v>40949.298640000001</v>
      </c>
      <c r="I13" s="110">
        <f t="shared" si="4"/>
        <v>296.29296479999999</v>
      </c>
      <c r="J13" s="111">
        <f t="shared" si="5"/>
        <v>395.05728640000001</v>
      </c>
      <c r="K13" s="25"/>
      <c r="L13" s="66">
        <v>8</v>
      </c>
      <c r="M13" s="66"/>
      <c r="N13" s="67" t="s">
        <v>12</v>
      </c>
      <c r="O13" s="68"/>
    </row>
    <row r="14" spans="1:15" ht="20.100000000000001" customHeight="1">
      <c r="A14" s="112">
        <v>9</v>
      </c>
      <c r="B14" s="128">
        <f t="shared" si="6"/>
        <v>26875.449350000003</v>
      </c>
      <c r="C14" s="128">
        <f t="shared" si="1"/>
        <v>5375.0898700000007</v>
      </c>
      <c r="D14" s="128">
        <f t="shared" si="7"/>
        <v>4786.5219999999999</v>
      </c>
      <c r="E14" s="128">
        <f t="shared" si="2"/>
        <v>2997.7619999999997</v>
      </c>
      <c r="F14" s="127">
        <f t="shared" si="3"/>
        <v>40034.823220000006</v>
      </c>
      <c r="G14" s="126">
        <v>1443.57</v>
      </c>
      <c r="H14" s="109">
        <f t="shared" si="0"/>
        <v>41478.393220000005</v>
      </c>
      <c r="I14" s="110">
        <f t="shared" si="4"/>
        <v>300.26117415000004</v>
      </c>
      <c r="J14" s="111">
        <f t="shared" si="5"/>
        <v>400.34823220000004</v>
      </c>
      <c r="K14" s="25"/>
      <c r="L14" s="66">
        <v>9</v>
      </c>
      <c r="M14" s="66"/>
      <c r="N14" s="67" t="s">
        <v>13</v>
      </c>
      <c r="O14" s="68"/>
    </row>
    <row r="15" spans="1:15" ht="20.100000000000001" customHeight="1">
      <c r="A15" s="112">
        <v>10</v>
      </c>
      <c r="B15" s="128">
        <f t="shared" si="6"/>
        <v>27230.631500000003</v>
      </c>
      <c r="C15" s="128">
        <f t="shared" si="1"/>
        <v>5446.1263000000008</v>
      </c>
      <c r="D15" s="128">
        <f t="shared" si="7"/>
        <v>4849.78</v>
      </c>
      <c r="E15" s="128">
        <f t="shared" si="2"/>
        <v>3037.3799999999997</v>
      </c>
      <c r="F15" s="127">
        <f t="shared" si="3"/>
        <v>40563.917800000003</v>
      </c>
      <c r="G15" s="126">
        <v>1443.57</v>
      </c>
      <c r="H15" s="109">
        <f t="shared" si="0"/>
        <v>42007.487800000003</v>
      </c>
      <c r="I15" s="110">
        <f t="shared" si="4"/>
        <v>304.22938350000004</v>
      </c>
      <c r="J15" s="111">
        <f t="shared" si="5"/>
        <v>405.63917800000002</v>
      </c>
      <c r="K15" s="25"/>
      <c r="L15" s="66">
        <v>10</v>
      </c>
      <c r="M15" s="66"/>
      <c r="N15" s="67" t="s">
        <v>14</v>
      </c>
      <c r="O15" s="68"/>
    </row>
    <row r="16" spans="1:15" ht="20.100000000000001" customHeight="1">
      <c r="A16" s="112">
        <v>11</v>
      </c>
      <c r="B16" s="128">
        <f t="shared" si="6"/>
        <v>27585.81365</v>
      </c>
      <c r="C16" s="128">
        <f t="shared" si="1"/>
        <v>5517.16273</v>
      </c>
      <c r="D16" s="128">
        <f t="shared" si="7"/>
        <v>4913.0379999999996</v>
      </c>
      <c r="E16" s="128">
        <f t="shared" si="2"/>
        <v>3076.9979999999996</v>
      </c>
      <c r="F16" s="127">
        <f t="shared" si="3"/>
        <v>41093.01238</v>
      </c>
      <c r="G16" s="126">
        <v>1443.57</v>
      </c>
      <c r="H16" s="109">
        <f t="shared" si="0"/>
        <v>42536.58238</v>
      </c>
      <c r="I16" s="110">
        <f t="shared" si="4"/>
        <v>308.19759284999998</v>
      </c>
      <c r="J16" s="111">
        <f t="shared" si="5"/>
        <v>410.93012379999999</v>
      </c>
      <c r="K16" s="25"/>
      <c r="L16" s="66">
        <v>11</v>
      </c>
      <c r="M16" s="66"/>
      <c r="N16" s="67" t="s">
        <v>15</v>
      </c>
      <c r="O16" s="68"/>
    </row>
    <row r="17" spans="1:15" ht="20.100000000000001" customHeight="1">
      <c r="A17" s="112">
        <v>12</v>
      </c>
      <c r="B17" s="128">
        <f t="shared" si="6"/>
        <v>27940.995800000001</v>
      </c>
      <c r="C17" s="128">
        <f t="shared" si="1"/>
        <v>5588.1991600000001</v>
      </c>
      <c r="D17" s="128">
        <f t="shared" si="7"/>
        <v>4976.2960000000003</v>
      </c>
      <c r="E17" s="128">
        <f t="shared" si="2"/>
        <v>3116.616</v>
      </c>
      <c r="F17" s="127">
        <f t="shared" si="3"/>
        <v>41622.106960000005</v>
      </c>
      <c r="G17" s="126">
        <v>1443.57</v>
      </c>
      <c r="H17" s="109">
        <f t="shared" si="0"/>
        <v>43065.676960000004</v>
      </c>
      <c r="I17" s="110">
        <f t="shared" si="4"/>
        <v>312.16580220000003</v>
      </c>
      <c r="J17" s="111">
        <f t="shared" si="5"/>
        <v>416.22106960000002</v>
      </c>
      <c r="K17" s="25"/>
      <c r="L17" s="66">
        <v>12</v>
      </c>
      <c r="M17" s="66"/>
      <c r="N17" s="67" t="s">
        <v>16</v>
      </c>
      <c r="O17" s="68"/>
    </row>
    <row r="18" spans="1:15" ht="20.100000000000001" customHeight="1">
      <c r="A18" s="112">
        <v>13</v>
      </c>
      <c r="B18" s="128">
        <f t="shared" si="6"/>
        <v>28296.177950000001</v>
      </c>
      <c r="C18" s="128">
        <f t="shared" si="1"/>
        <v>5659.2355900000002</v>
      </c>
      <c r="D18" s="128">
        <f t="shared" si="7"/>
        <v>5039.5540000000001</v>
      </c>
      <c r="E18" s="128">
        <f t="shared" si="2"/>
        <v>3156.2339999999995</v>
      </c>
      <c r="F18" s="127">
        <f t="shared" si="3"/>
        <v>42151.201539999995</v>
      </c>
      <c r="G18" s="126">
        <v>1443.57</v>
      </c>
      <c r="H18" s="109">
        <f t="shared" si="0"/>
        <v>43594.771539999994</v>
      </c>
      <c r="I18" s="110">
        <f t="shared" si="4"/>
        <v>316.13401154999997</v>
      </c>
      <c r="J18" s="111">
        <f t="shared" si="5"/>
        <v>421.51201539999994</v>
      </c>
      <c r="K18" s="25"/>
      <c r="L18" s="66">
        <v>13</v>
      </c>
      <c r="M18" s="66"/>
      <c r="N18" s="67" t="s">
        <v>19</v>
      </c>
      <c r="O18" s="68"/>
    </row>
    <row r="19" spans="1:15" ht="20.100000000000001" customHeight="1">
      <c r="A19" s="112">
        <v>14</v>
      </c>
      <c r="B19" s="128">
        <f t="shared" si="6"/>
        <v>28651.360100000002</v>
      </c>
      <c r="C19" s="128">
        <f t="shared" si="1"/>
        <v>5730.2720200000003</v>
      </c>
      <c r="D19" s="128">
        <f t="shared" si="7"/>
        <v>5102.8119999999999</v>
      </c>
      <c r="E19" s="128">
        <f t="shared" si="2"/>
        <v>3195.8519999999999</v>
      </c>
      <c r="F19" s="127">
        <f t="shared" si="3"/>
        <v>42680.296119999999</v>
      </c>
      <c r="G19" s="126">
        <v>1443.57</v>
      </c>
      <c r="H19" s="109">
        <f t="shared" si="0"/>
        <v>44123.866119999999</v>
      </c>
      <c r="I19" s="110">
        <f t="shared" si="4"/>
        <v>320.10222089999996</v>
      </c>
      <c r="J19" s="111">
        <f t="shared" si="5"/>
        <v>426.80296119999997</v>
      </c>
      <c r="K19" s="25"/>
      <c r="L19" s="66">
        <v>14</v>
      </c>
      <c r="M19" s="66"/>
      <c r="N19" s="67" t="s">
        <v>18</v>
      </c>
      <c r="O19" s="68"/>
    </row>
    <row r="20" spans="1:15" ht="20.100000000000001" customHeight="1">
      <c r="A20" s="112">
        <v>15</v>
      </c>
      <c r="B20" s="128">
        <f t="shared" si="6"/>
        <v>29006.542250000002</v>
      </c>
      <c r="C20" s="128">
        <f t="shared" si="1"/>
        <v>5801.3084500000004</v>
      </c>
      <c r="D20" s="128">
        <f t="shared" si="7"/>
        <v>5166.07</v>
      </c>
      <c r="E20" s="128">
        <f t="shared" si="2"/>
        <v>3235.47</v>
      </c>
      <c r="F20" s="127">
        <f t="shared" si="3"/>
        <v>43209.390700000004</v>
      </c>
      <c r="G20" s="126">
        <v>1443.57</v>
      </c>
      <c r="H20" s="109">
        <f t="shared" si="0"/>
        <v>44652.960700000003</v>
      </c>
      <c r="I20" s="110">
        <f t="shared" si="4"/>
        <v>324.07043025000007</v>
      </c>
      <c r="J20" s="111">
        <f t="shared" si="5"/>
        <v>432.09390700000006</v>
      </c>
      <c r="K20" s="25"/>
      <c r="L20" s="66"/>
      <c r="M20" s="66"/>
      <c r="N20" s="67"/>
      <c r="O20" s="68"/>
    </row>
    <row r="21" spans="1:15" ht="20.100000000000001" customHeight="1" thickBot="1">
      <c r="A21" s="112">
        <v>16</v>
      </c>
      <c r="B21" s="128">
        <f t="shared" si="6"/>
        <v>29361.724399999999</v>
      </c>
      <c r="C21" s="128">
        <f t="shared" si="1"/>
        <v>5872.3448800000006</v>
      </c>
      <c r="D21" s="128">
        <f t="shared" si="7"/>
        <v>5229.3279999999995</v>
      </c>
      <c r="E21" s="128">
        <f t="shared" si="2"/>
        <v>3275.0879999999997</v>
      </c>
      <c r="F21" s="127">
        <f t="shared" si="3"/>
        <v>43738.485279999994</v>
      </c>
      <c r="G21" s="126">
        <v>1443.57</v>
      </c>
      <c r="H21" s="109">
        <f t="shared" si="0"/>
        <v>45182.055279999993</v>
      </c>
      <c r="I21" s="110">
        <f t="shared" si="4"/>
        <v>328.03863959999995</v>
      </c>
      <c r="J21" s="111">
        <f t="shared" si="5"/>
        <v>437.38485279999992</v>
      </c>
      <c r="K21" s="25"/>
      <c r="L21" s="63"/>
      <c r="M21" s="63"/>
      <c r="N21" s="80"/>
      <c r="O21" s="65"/>
    </row>
    <row r="22" spans="1:15" ht="20.100000000000001" customHeight="1">
      <c r="A22" s="112">
        <v>17</v>
      </c>
      <c r="B22" s="128">
        <f t="shared" si="6"/>
        <v>29716.90655</v>
      </c>
      <c r="C22" s="128">
        <f t="shared" si="1"/>
        <v>5943.3813100000007</v>
      </c>
      <c r="D22" s="128">
        <f t="shared" si="7"/>
        <v>5292.5859999999993</v>
      </c>
      <c r="E22" s="128">
        <f t="shared" si="2"/>
        <v>3314.7059999999997</v>
      </c>
      <c r="F22" s="127">
        <f t="shared" si="3"/>
        <v>44267.579859999991</v>
      </c>
      <c r="G22" s="126">
        <v>1443.57</v>
      </c>
      <c r="H22" s="109">
        <f t="shared" si="0"/>
        <v>45711.14985999999</v>
      </c>
      <c r="I22" s="110">
        <f t="shared" si="4"/>
        <v>332.00684894999995</v>
      </c>
      <c r="J22" s="111">
        <f t="shared" si="5"/>
        <v>442.67579859999989</v>
      </c>
      <c r="K22" s="25"/>
      <c r="L22" s="61"/>
      <c r="M22" s="61"/>
      <c r="N22" s="69"/>
      <c r="O22" s="70"/>
    </row>
    <row r="23" spans="1:15" ht="20.100000000000001" customHeight="1">
      <c r="A23" s="112">
        <v>18</v>
      </c>
      <c r="B23" s="128">
        <f t="shared" si="6"/>
        <v>30072.0887</v>
      </c>
      <c r="C23" s="128">
        <f t="shared" si="1"/>
        <v>6014.4177399999999</v>
      </c>
      <c r="D23" s="128">
        <f t="shared" si="7"/>
        <v>5355.8440000000001</v>
      </c>
      <c r="E23" s="128">
        <f t="shared" si="2"/>
        <v>3354.3239999999996</v>
      </c>
      <c r="F23" s="127">
        <f t="shared" si="3"/>
        <v>44796.674439999995</v>
      </c>
      <c r="G23" s="126">
        <v>1443.57</v>
      </c>
      <c r="H23" s="109">
        <f t="shared" si="0"/>
        <v>46240.244439999995</v>
      </c>
      <c r="I23" s="110">
        <f t="shared" si="4"/>
        <v>335.97505829999994</v>
      </c>
      <c r="J23" s="111">
        <f t="shared" si="5"/>
        <v>447.96674439999993</v>
      </c>
      <c r="K23" s="25"/>
      <c r="L23" s="71"/>
      <c r="M23" s="71"/>
      <c r="N23" s="67"/>
      <c r="O23" s="72"/>
    </row>
    <row r="24" spans="1:15" ht="20.100000000000001" customHeight="1">
      <c r="A24" s="112">
        <v>19</v>
      </c>
      <c r="B24" s="128">
        <f t="shared" si="6"/>
        <v>30427.270850000001</v>
      </c>
      <c r="C24" s="128">
        <f t="shared" si="1"/>
        <v>6085.45417</v>
      </c>
      <c r="D24" s="128">
        <f t="shared" si="7"/>
        <v>5419.1019999999999</v>
      </c>
      <c r="E24" s="128">
        <f t="shared" si="2"/>
        <v>3393.942</v>
      </c>
      <c r="F24" s="127">
        <f t="shared" si="3"/>
        <v>45325.76902</v>
      </c>
      <c r="G24" s="126">
        <v>1443.57</v>
      </c>
      <c r="H24" s="109">
        <f t="shared" si="0"/>
        <v>46769.339019999999</v>
      </c>
      <c r="I24" s="110">
        <f t="shared" si="4"/>
        <v>339.94326765</v>
      </c>
      <c r="J24" s="111">
        <f t="shared" si="5"/>
        <v>453.25769020000001</v>
      </c>
      <c r="K24" s="25"/>
      <c r="L24" s="73"/>
      <c r="M24" s="73"/>
      <c r="N24" s="74"/>
    </row>
    <row r="25" spans="1:15" ht="20.100000000000001" customHeight="1">
      <c r="A25" s="112">
        <v>20</v>
      </c>
      <c r="B25" s="128">
        <f t="shared" si="6"/>
        <v>30782.453000000001</v>
      </c>
      <c r="C25" s="128">
        <f t="shared" si="1"/>
        <v>6156.490600000001</v>
      </c>
      <c r="D25" s="128">
        <f t="shared" si="7"/>
        <v>5482.36</v>
      </c>
      <c r="E25" s="128">
        <f t="shared" si="2"/>
        <v>3433.5599999999995</v>
      </c>
      <c r="F25" s="127">
        <f t="shared" si="3"/>
        <v>45854.863599999997</v>
      </c>
      <c r="G25" s="126">
        <v>1443.57</v>
      </c>
      <c r="H25" s="109">
        <f t="shared" si="0"/>
        <v>47298.433599999997</v>
      </c>
      <c r="I25" s="110">
        <f t="shared" si="4"/>
        <v>343.91147699999999</v>
      </c>
      <c r="J25" s="111">
        <f t="shared" si="5"/>
        <v>458.54863599999999</v>
      </c>
      <c r="K25" s="25"/>
      <c r="L25" s="73"/>
      <c r="M25" s="73"/>
      <c r="N25" s="74"/>
    </row>
    <row r="26" spans="1:15" ht="20.100000000000001" customHeight="1">
      <c r="A26" s="112">
        <v>21</v>
      </c>
      <c r="B26" s="128">
        <f t="shared" si="6"/>
        <v>31137.635150000002</v>
      </c>
      <c r="C26" s="128">
        <f t="shared" si="1"/>
        <v>6227.5270300000002</v>
      </c>
      <c r="D26" s="128">
        <f t="shared" si="7"/>
        <v>5545.6179999999995</v>
      </c>
      <c r="E26" s="128">
        <f t="shared" si="2"/>
        <v>3473.1779999999999</v>
      </c>
      <c r="F26" s="127">
        <f t="shared" si="3"/>
        <v>46383.958180000001</v>
      </c>
      <c r="G26" s="126">
        <v>1443.57</v>
      </c>
      <c r="H26" s="109">
        <f t="shared" si="0"/>
        <v>47827.528180000001</v>
      </c>
      <c r="I26" s="110">
        <f t="shared" si="4"/>
        <v>347.87968635000004</v>
      </c>
      <c r="J26" s="111">
        <f t="shared" si="5"/>
        <v>463.83958180000002</v>
      </c>
      <c r="K26" s="25"/>
    </row>
    <row r="27" spans="1:15" ht="20.100000000000001" customHeight="1">
      <c r="A27" s="112">
        <v>22</v>
      </c>
      <c r="B27" s="128">
        <f t="shared" si="6"/>
        <v>31492.817300000002</v>
      </c>
      <c r="C27" s="128">
        <f t="shared" si="1"/>
        <v>6298.5634600000003</v>
      </c>
      <c r="D27" s="128">
        <f t="shared" si="7"/>
        <v>5608.8760000000002</v>
      </c>
      <c r="E27" s="128">
        <f t="shared" si="2"/>
        <v>3512.7959999999998</v>
      </c>
      <c r="F27" s="127">
        <f t="shared" si="3"/>
        <v>46913.052760000006</v>
      </c>
      <c r="G27" s="126">
        <v>1443.57</v>
      </c>
      <c r="H27" s="109">
        <f t="shared" si="0"/>
        <v>48356.622760000006</v>
      </c>
      <c r="I27" s="110">
        <f t="shared" si="4"/>
        <v>351.84789570000004</v>
      </c>
      <c r="J27" s="111">
        <f t="shared" si="5"/>
        <v>469.13052760000005</v>
      </c>
      <c r="K27" s="25"/>
    </row>
    <row r="28" spans="1:15" ht="20.100000000000001" customHeight="1">
      <c r="A28" s="112">
        <v>23</v>
      </c>
      <c r="B28" s="128">
        <f t="shared" si="6"/>
        <v>31847.999450000003</v>
      </c>
      <c r="C28" s="128">
        <f t="shared" si="1"/>
        <v>6369.5998900000004</v>
      </c>
      <c r="D28" s="128">
        <f t="shared" si="7"/>
        <v>5672.134</v>
      </c>
      <c r="E28" s="128">
        <f t="shared" si="2"/>
        <v>3552.4139999999998</v>
      </c>
      <c r="F28" s="127">
        <f t="shared" si="3"/>
        <v>47442.147339999996</v>
      </c>
      <c r="G28" s="126">
        <v>1443.57</v>
      </c>
      <c r="H28" s="109">
        <f t="shared" si="0"/>
        <v>48885.717339999996</v>
      </c>
      <c r="I28" s="110">
        <f t="shared" si="4"/>
        <v>355.81610504999998</v>
      </c>
      <c r="J28" s="111">
        <f t="shared" si="5"/>
        <v>474.42147339999997</v>
      </c>
      <c r="K28" s="25"/>
    </row>
    <row r="29" spans="1:15" ht="20.100000000000001" customHeight="1">
      <c r="A29" s="112">
        <v>24</v>
      </c>
      <c r="B29" s="128">
        <f t="shared" si="6"/>
        <v>32203.1816</v>
      </c>
      <c r="C29" s="128">
        <f t="shared" si="1"/>
        <v>6440.6363199999996</v>
      </c>
      <c r="D29" s="128">
        <f t="shared" si="7"/>
        <v>5735.3919999999998</v>
      </c>
      <c r="E29" s="128">
        <f t="shared" si="2"/>
        <v>3592.0319999999997</v>
      </c>
      <c r="F29" s="127">
        <f t="shared" si="3"/>
        <v>47971.24192</v>
      </c>
      <c r="G29" s="126">
        <v>1443.57</v>
      </c>
      <c r="H29" s="109">
        <f t="shared" si="0"/>
        <v>49414.81192</v>
      </c>
      <c r="I29" s="110">
        <f t="shared" si="4"/>
        <v>359.78431439999997</v>
      </c>
      <c r="J29" s="111">
        <f t="shared" si="5"/>
        <v>479.7124192</v>
      </c>
      <c r="K29" s="25"/>
    </row>
    <row r="30" spans="1:15" ht="20.100000000000001" customHeight="1" thickBot="1">
      <c r="A30" s="114">
        <v>25</v>
      </c>
      <c r="B30" s="131">
        <f t="shared" si="6"/>
        <v>32558.36375</v>
      </c>
      <c r="C30" s="131">
        <f t="shared" si="1"/>
        <v>6511.6727500000006</v>
      </c>
      <c r="D30" s="131">
        <f t="shared" si="7"/>
        <v>5798.65</v>
      </c>
      <c r="E30" s="131">
        <f t="shared" si="2"/>
        <v>3631.6499999999996</v>
      </c>
      <c r="F30" s="130">
        <f t="shared" si="3"/>
        <v>48500.336500000005</v>
      </c>
      <c r="G30" s="129">
        <v>1443.57</v>
      </c>
      <c r="H30" s="118">
        <f t="shared" si="0"/>
        <v>49943.906500000005</v>
      </c>
      <c r="I30" s="119">
        <f t="shared" si="4"/>
        <v>363.75252375000002</v>
      </c>
      <c r="J30" s="120">
        <f t="shared" si="5"/>
        <v>485.00336500000003</v>
      </c>
      <c r="K30" s="25"/>
    </row>
  </sheetData>
  <pageMargins left="0.59055118110236227" right="0.70866141732283472" top="0.27559055118110237" bottom="0.27559055118110237" header="0.15748031496062992" footer="0"/>
  <pageSetup paperSize="5" scale="84" orientation="landscape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"/>
  <sheetViews>
    <sheetView workbookViewId="0">
      <selection activeCell="A6" sqref="A6"/>
    </sheetView>
  </sheetViews>
  <sheetFormatPr baseColWidth="10" defaultRowHeight="12.75"/>
  <cols>
    <col min="1" max="1" width="7.7109375" customWidth="1"/>
    <col min="2" max="2" width="8.7109375" customWidth="1"/>
    <col min="3" max="3" width="8" customWidth="1"/>
    <col min="4" max="4" width="7.7109375" customWidth="1"/>
    <col min="5" max="5" width="8" style="147" customWidth="1"/>
    <col min="6" max="6" width="10.5703125" style="3" customWidth="1"/>
    <col min="7" max="7" width="10" customWidth="1"/>
    <col min="8" max="8" width="9.85546875" style="3" customWidth="1"/>
    <col min="9" max="10" width="6.7109375" style="3" customWidth="1"/>
    <col min="11" max="11" width="26.7109375" style="3" customWidth="1"/>
    <col min="12" max="12" width="7.7109375" customWidth="1"/>
    <col min="13" max="13" width="8.7109375" customWidth="1"/>
    <col min="14" max="15" width="7.7109375" customWidth="1"/>
    <col min="16" max="16" width="8" style="147" customWidth="1"/>
    <col min="17" max="17" width="10.5703125" style="3" customWidth="1"/>
    <col min="18" max="18" width="10" style="3" customWidth="1"/>
    <col min="19" max="19" width="10.140625" style="3" customWidth="1"/>
    <col min="20" max="21" width="6.7109375" customWidth="1"/>
    <col min="22" max="22" width="7.7109375" customWidth="1"/>
    <col min="23" max="25" width="8.7109375" customWidth="1"/>
    <col min="26" max="27" width="7.7109375" customWidth="1"/>
  </cols>
  <sheetData>
    <row r="1" spans="1:28" ht="20.25" customHeight="1" thickBot="1">
      <c r="A1" s="26" t="s">
        <v>22</v>
      </c>
      <c r="B1" s="53" t="s">
        <v>41</v>
      </c>
      <c r="L1" s="53" t="s">
        <v>41</v>
      </c>
      <c r="U1" s="26" t="s">
        <v>32</v>
      </c>
    </row>
    <row r="2" spans="1:28" ht="18" customHeight="1" thickBot="1">
      <c r="A2" s="3" t="s">
        <v>18</v>
      </c>
      <c r="G2" s="54" t="s">
        <v>53</v>
      </c>
      <c r="H2" s="91"/>
      <c r="I2" s="56"/>
      <c r="J2" s="5"/>
      <c r="L2" s="3" t="s">
        <v>8</v>
      </c>
      <c r="R2" s="54" t="str">
        <f>+'Maq A'!S2</f>
        <v>ENERO a DICIEMBRE 2019</v>
      </c>
      <c r="S2" s="91"/>
      <c r="T2" s="146"/>
      <c r="U2" s="26"/>
      <c r="V2" s="5"/>
      <c r="W2" s="5"/>
      <c r="X2" s="8"/>
      <c r="Y2" s="8"/>
      <c r="Z2" s="5"/>
      <c r="AA2" s="5"/>
      <c r="AB2" s="5"/>
    </row>
    <row r="3" spans="1:28" ht="6" customHeight="1" thickBot="1">
      <c r="G3" s="8"/>
      <c r="T3" s="19"/>
      <c r="U3" s="20"/>
      <c r="V3" s="4"/>
      <c r="W3" s="5"/>
      <c r="X3" s="8"/>
      <c r="Y3" s="8"/>
      <c r="Z3" s="5"/>
      <c r="AA3" s="5"/>
      <c r="AB3" s="5"/>
    </row>
    <row r="4" spans="1:28" s="11" customFormat="1" ht="24.75" customHeight="1">
      <c r="A4" s="121" t="s">
        <v>2</v>
      </c>
      <c r="B4" s="122" t="s">
        <v>1</v>
      </c>
      <c r="C4" s="123" t="s">
        <v>3</v>
      </c>
      <c r="D4" s="123" t="s">
        <v>4</v>
      </c>
      <c r="E4" s="148" t="s">
        <v>49</v>
      </c>
      <c r="F4" s="124" t="s">
        <v>50</v>
      </c>
      <c r="G4" s="122" t="s">
        <v>55</v>
      </c>
      <c r="H4" s="124" t="s">
        <v>5</v>
      </c>
      <c r="I4" s="122" t="s">
        <v>39</v>
      </c>
      <c r="J4" s="125" t="s">
        <v>40</v>
      </c>
      <c r="K4" s="45"/>
      <c r="L4" s="121" t="s">
        <v>2</v>
      </c>
      <c r="M4" s="122" t="s">
        <v>1</v>
      </c>
      <c r="N4" s="123" t="s">
        <v>3</v>
      </c>
      <c r="O4" s="123" t="s">
        <v>4</v>
      </c>
      <c r="P4" s="148" t="s">
        <v>49</v>
      </c>
      <c r="Q4" s="124" t="s">
        <v>50</v>
      </c>
      <c r="R4" s="122" t="s">
        <v>55</v>
      </c>
      <c r="S4" s="124" t="s">
        <v>5</v>
      </c>
      <c r="T4" s="122" t="s">
        <v>39</v>
      </c>
      <c r="U4" s="125" t="s">
        <v>40</v>
      </c>
      <c r="V4" s="18"/>
      <c r="W4" s="18"/>
      <c r="X4" s="18"/>
      <c r="Y4" s="18"/>
      <c r="Z4" s="18"/>
      <c r="AA4" s="18"/>
      <c r="AB4" s="21"/>
    </row>
    <row r="5" spans="1:28" s="38" customFormat="1" ht="21.95" customHeight="1">
      <c r="A5" s="39" t="s">
        <v>6</v>
      </c>
      <c r="B5" s="105">
        <v>19416.84</v>
      </c>
      <c r="C5" s="105">
        <f>B5*20/100</f>
        <v>3883.3679999999999</v>
      </c>
      <c r="D5" s="105">
        <v>3458.14</v>
      </c>
      <c r="E5" s="105">
        <v>2147.04</v>
      </c>
      <c r="F5" s="106">
        <f>SUM(B5:E5)</f>
        <v>28905.387999999999</v>
      </c>
      <c r="G5" s="126">
        <v>1443.57</v>
      </c>
      <c r="H5" s="109">
        <f t="shared" ref="H5:H30" si="0">SUM(F5:G5)</f>
        <v>30348.957999999999</v>
      </c>
      <c r="I5" s="110">
        <f t="shared" ref="I5:I30" si="1">F5/200*1.5</f>
        <v>216.79041000000001</v>
      </c>
      <c r="J5" s="111">
        <f t="shared" ref="J5:J30" si="2">F5/200*2</f>
        <v>289.05387999999999</v>
      </c>
      <c r="K5" s="24"/>
      <c r="L5" s="39" t="s">
        <v>6</v>
      </c>
      <c r="M5" s="105">
        <v>22707.84</v>
      </c>
      <c r="N5" s="105">
        <f>M5*20/100</f>
        <v>4541.5680000000002</v>
      </c>
      <c r="O5" s="105">
        <v>4044.27</v>
      </c>
      <c r="P5" s="105">
        <v>2529.02</v>
      </c>
      <c r="Q5" s="106">
        <f>SUM(M5:P5)</f>
        <v>33822.697999999997</v>
      </c>
      <c r="R5" s="126">
        <v>1443.57</v>
      </c>
      <c r="S5" s="109">
        <f t="shared" ref="S5:S30" si="3">SUM(Q5:R5)</f>
        <v>35266.267999999996</v>
      </c>
      <c r="T5" s="110">
        <f>Q5/200*1.5</f>
        <v>253.67023499999999</v>
      </c>
      <c r="U5" s="111">
        <f>Q5/200*2</f>
        <v>338.22697999999997</v>
      </c>
      <c r="V5" s="22"/>
      <c r="W5" s="23"/>
      <c r="X5" s="23"/>
      <c r="Y5" s="24"/>
      <c r="Z5" s="22"/>
      <c r="AA5" s="22"/>
      <c r="AB5" s="25"/>
    </row>
    <row r="6" spans="1:28" s="38" customFormat="1" ht="21.95" customHeight="1">
      <c r="A6" s="104">
        <v>1</v>
      </c>
      <c r="B6" s="105">
        <f>($B$5*1.5%*A6)+$B$5</f>
        <v>19708.0926</v>
      </c>
      <c r="C6" s="105">
        <f t="shared" ref="C6" si="4">B6*20/100</f>
        <v>3941.61852</v>
      </c>
      <c r="D6" s="105">
        <f>+$D$5+$D$5*0.015*A6</f>
        <v>3510.0120999999999</v>
      </c>
      <c r="E6" s="105">
        <f t="shared" ref="E6:E30" si="5">+$E$5+$E$5*0.015*A6</f>
        <v>2179.2455999999997</v>
      </c>
      <c r="F6" s="106">
        <f t="shared" ref="F6:F30" si="6">SUM(B6:E6)</f>
        <v>29338.968819999998</v>
      </c>
      <c r="G6" s="126">
        <v>1443.57</v>
      </c>
      <c r="H6" s="109">
        <f t="shared" si="0"/>
        <v>30782.538819999998</v>
      </c>
      <c r="I6" s="110">
        <f t="shared" si="1"/>
        <v>220.04226614999999</v>
      </c>
      <c r="J6" s="111">
        <f t="shared" si="2"/>
        <v>293.38968819999997</v>
      </c>
      <c r="K6" s="24"/>
      <c r="L6" s="104">
        <v>1</v>
      </c>
      <c r="M6" s="105">
        <f>($M$5*1.5%*L6)+$M$5</f>
        <v>23048.457600000002</v>
      </c>
      <c r="N6" s="105">
        <f t="shared" ref="N6" si="7">M6*20/100</f>
        <v>4609.6915200000003</v>
      </c>
      <c r="O6" s="105">
        <f>+$O$5+$O$5*0.015*L6</f>
        <v>4104.9340499999998</v>
      </c>
      <c r="P6" s="105">
        <f t="shared" ref="P6:P32" si="8">+$P$5+$P$5*0.015*L6</f>
        <v>2566.9553000000001</v>
      </c>
      <c r="Q6" s="106">
        <f t="shared" ref="Q6:Q30" si="9">SUM(M6:P6)</f>
        <v>34330.03847</v>
      </c>
      <c r="R6" s="126">
        <v>1443.57</v>
      </c>
      <c r="S6" s="109">
        <f t="shared" si="3"/>
        <v>35773.608469999999</v>
      </c>
      <c r="T6" s="110">
        <f t="shared" ref="T6" si="10">Q6/200*1.5</f>
        <v>257.475288525</v>
      </c>
      <c r="U6" s="111">
        <f t="shared" ref="U6" si="11">Q6/200*2</f>
        <v>343.3003847</v>
      </c>
      <c r="V6" s="22"/>
      <c r="W6" s="23"/>
      <c r="X6" s="23"/>
      <c r="Y6" s="24"/>
      <c r="Z6" s="22"/>
      <c r="AA6" s="22"/>
      <c r="AB6" s="25"/>
    </row>
    <row r="7" spans="1:28" s="17" customFormat="1" ht="21.95" customHeight="1">
      <c r="A7" s="112">
        <v>2</v>
      </c>
      <c r="B7" s="105">
        <f t="shared" ref="B7:B30" si="12">($B$5*1.5%*A7)+$B$5</f>
        <v>19999.3452</v>
      </c>
      <c r="C7" s="105">
        <f t="shared" ref="C7:C30" si="13">B7*20/100</f>
        <v>3999.8690399999996</v>
      </c>
      <c r="D7" s="105">
        <f t="shared" ref="D7:D30" si="14">+$D$5+$D$5*0.015*A7</f>
        <v>3561.8842</v>
      </c>
      <c r="E7" s="105">
        <f t="shared" si="5"/>
        <v>2211.4512</v>
      </c>
      <c r="F7" s="106">
        <f t="shared" si="6"/>
        <v>29772.549640000001</v>
      </c>
      <c r="G7" s="126">
        <v>1443.57</v>
      </c>
      <c r="H7" s="109">
        <f t="shared" si="0"/>
        <v>31216.119640000001</v>
      </c>
      <c r="I7" s="110">
        <f t="shared" si="1"/>
        <v>223.2941223</v>
      </c>
      <c r="J7" s="111">
        <f t="shared" si="2"/>
        <v>297.7254964</v>
      </c>
      <c r="K7" s="113"/>
      <c r="L7" s="112">
        <v>2</v>
      </c>
      <c r="M7" s="105">
        <f t="shared" ref="M7:M32" si="15">($M$5*1.5%*L7)+$M$5</f>
        <v>23389.075199999999</v>
      </c>
      <c r="N7" s="105">
        <f t="shared" ref="N7:N32" si="16">M7*20/100</f>
        <v>4677.8150399999995</v>
      </c>
      <c r="O7" s="105">
        <f t="shared" ref="O7:O32" si="17">+$O$5+$O$5*0.015*L7</f>
        <v>4165.5981000000002</v>
      </c>
      <c r="P7" s="105">
        <f t="shared" si="8"/>
        <v>2604.8906000000002</v>
      </c>
      <c r="Q7" s="106">
        <f t="shared" si="9"/>
        <v>34837.378940000002</v>
      </c>
      <c r="R7" s="126">
        <v>1443.57</v>
      </c>
      <c r="S7" s="109">
        <f t="shared" si="3"/>
        <v>36280.948940000002</v>
      </c>
      <c r="T7" s="110">
        <f t="shared" ref="T7:T32" si="18">Q7/200*1.5</f>
        <v>261.28034205</v>
      </c>
      <c r="U7" s="111">
        <f t="shared" ref="U7:U32" si="19">Q7/200*2</f>
        <v>348.37378940000002</v>
      </c>
      <c r="V7" s="22"/>
      <c r="W7" s="23"/>
      <c r="X7" s="23"/>
      <c r="Y7" s="24"/>
      <c r="Z7" s="22"/>
      <c r="AA7" s="22"/>
      <c r="AB7" s="25"/>
    </row>
    <row r="8" spans="1:28" s="17" customFormat="1" ht="21.95" customHeight="1">
      <c r="A8" s="112">
        <v>3</v>
      </c>
      <c r="B8" s="105">
        <f t="shared" si="12"/>
        <v>20290.5978</v>
      </c>
      <c r="C8" s="105">
        <f t="shared" si="13"/>
        <v>4058.1195600000001</v>
      </c>
      <c r="D8" s="105">
        <f t="shared" si="14"/>
        <v>3613.7563</v>
      </c>
      <c r="E8" s="105">
        <f t="shared" si="5"/>
        <v>2243.6567999999997</v>
      </c>
      <c r="F8" s="106">
        <f t="shared" si="6"/>
        <v>30206.13046</v>
      </c>
      <c r="G8" s="126">
        <v>1443.57</v>
      </c>
      <c r="H8" s="109">
        <f t="shared" si="0"/>
        <v>31649.70046</v>
      </c>
      <c r="I8" s="110">
        <f t="shared" si="1"/>
        <v>226.54597845000001</v>
      </c>
      <c r="J8" s="111">
        <f t="shared" si="2"/>
        <v>302.06130460000003</v>
      </c>
      <c r="K8" s="113"/>
      <c r="L8" s="112">
        <v>3</v>
      </c>
      <c r="M8" s="105">
        <f t="shared" si="15"/>
        <v>23729.692800000001</v>
      </c>
      <c r="N8" s="105">
        <f t="shared" si="16"/>
        <v>4745.9385600000005</v>
      </c>
      <c r="O8" s="105">
        <f t="shared" si="17"/>
        <v>4226.2621499999996</v>
      </c>
      <c r="P8" s="105">
        <f t="shared" si="8"/>
        <v>2642.8258999999998</v>
      </c>
      <c r="Q8" s="106">
        <f t="shared" si="9"/>
        <v>35344.719409999998</v>
      </c>
      <c r="R8" s="126">
        <v>1443.57</v>
      </c>
      <c r="S8" s="109">
        <f t="shared" si="3"/>
        <v>36788.289409999998</v>
      </c>
      <c r="T8" s="110">
        <f t="shared" si="18"/>
        <v>265.08539557500001</v>
      </c>
      <c r="U8" s="111">
        <f t="shared" si="19"/>
        <v>353.44719409999999</v>
      </c>
      <c r="V8" s="22"/>
      <c r="W8" s="23"/>
      <c r="X8" s="23"/>
      <c r="Y8" s="24"/>
      <c r="Z8" s="22"/>
      <c r="AA8" s="22"/>
      <c r="AB8" s="25"/>
    </row>
    <row r="9" spans="1:28" s="17" customFormat="1" ht="21.95" customHeight="1">
      <c r="A9" s="112">
        <v>4</v>
      </c>
      <c r="B9" s="105">
        <f t="shared" si="12"/>
        <v>20581.850399999999</v>
      </c>
      <c r="C9" s="105">
        <f t="shared" si="13"/>
        <v>4116.3700799999997</v>
      </c>
      <c r="D9" s="105">
        <f t="shared" si="14"/>
        <v>3665.6284000000001</v>
      </c>
      <c r="E9" s="105">
        <f t="shared" si="5"/>
        <v>2275.8624</v>
      </c>
      <c r="F9" s="106">
        <f t="shared" si="6"/>
        <v>30639.711280000003</v>
      </c>
      <c r="G9" s="126">
        <v>1443.57</v>
      </c>
      <c r="H9" s="109">
        <f t="shared" si="0"/>
        <v>32083.281280000003</v>
      </c>
      <c r="I9" s="110">
        <f t="shared" si="1"/>
        <v>229.79783460000004</v>
      </c>
      <c r="J9" s="111">
        <f t="shared" si="2"/>
        <v>306.39711280000006</v>
      </c>
      <c r="K9" s="113"/>
      <c r="L9" s="112">
        <v>4</v>
      </c>
      <c r="M9" s="105">
        <f t="shared" si="15"/>
        <v>24070.310399999998</v>
      </c>
      <c r="N9" s="105">
        <f t="shared" si="16"/>
        <v>4814.0620799999997</v>
      </c>
      <c r="O9" s="105">
        <f t="shared" si="17"/>
        <v>4286.9261999999999</v>
      </c>
      <c r="P9" s="105">
        <f t="shared" si="8"/>
        <v>2680.7611999999999</v>
      </c>
      <c r="Q9" s="106">
        <f t="shared" si="9"/>
        <v>35852.059880000001</v>
      </c>
      <c r="R9" s="126">
        <v>1443.57</v>
      </c>
      <c r="S9" s="109">
        <f t="shared" si="3"/>
        <v>37295.62988</v>
      </c>
      <c r="T9" s="110">
        <f t="shared" si="18"/>
        <v>268.89044910000001</v>
      </c>
      <c r="U9" s="111">
        <f t="shared" si="19"/>
        <v>358.52059880000002</v>
      </c>
      <c r="V9" s="22"/>
      <c r="W9" s="23"/>
      <c r="X9" s="23"/>
      <c r="Y9" s="24"/>
      <c r="Z9" s="22"/>
      <c r="AA9" s="22"/>
      <c r="AB9" s="25"/>
    </row>
    <row r="10" spans="1:28" s="17" customFormat="1" ht="21.95" customHeight="1">
      <c r="A10" s="112">
        <v>5</v>
      </c>
      <c r="B10" s="105">
        <f t="shared" si="12"/>
        <v>20873.102999999999</v>
      </c>
      <c r="C10" s="105">
        <f t="shared" si="13"/>
        <v>4174.6206000000002</v>
      </c>
      <c r="D10" s="105">
        <f t="shared" si="14"/>
        <v>3717.5005000000001</v>
      </c>
      <c r="E10" s="105">
        <f t="shared" si="5"/>
        <v>2308.0679999999998</v>
      </c>
      <c r="F10" s="106">
        <f t="shared" si="6"/>
        <v>31073.292099999999</v>
      </c>
      <c r="G10" s="126">
        <v>1443.57</v>
      </c>
      <c r="H10" s="109">
        <f t="shared" si="0"/>
        <v>32516.862099999998</v>
      </c>
      <c r="I10" s="110">
        <f t="shared" si="1"/>
        <v>233.04969074999997</v>
      </c>
      <c r="J10" s="111">
        <f t="shared" si="2"/>
        <v>310.73292099999998</v>
      </c>
      <c r="K10" s="113"/>
      <c r="L10" s="112">
        <v>5</v>
      </c>
      <c r="M10" s="105">
        <f t="shared" si="15"/>
        <v>24410.928</v>
      </c>
      <c r="N10" s="105">
        <f t="shared" si="16"/>
        <v>4882.1855999999998</v>
      </c>
      <c r="O10" s="105">
        <f t="shared" si="17"/>
        <v>4347.5902500000002</v>
      </c>
      <c r="P10" s="105">
        <f t="shared" si="8"/>
        <v>2718.6965</v>
      </c>
      <c r="Q10" s="106">
        <f t="shared" si="9"/>
        <v>36359.400349999996</v>
      </c>
      <c r="R10" s="126">
        <v>1443.57</v>
      </c>
      <c r="S10" s="109">
        <f t="shared" si="3"/>
        <v>37802.970349999996</v>
      </c>
      <c r="T10" s="110">
        <f t="shared" si="18"/>
        <v>272.69550262500002</v>
      </c>
      <c r="U10" s="111">
        <f t="shared" si="19"/>
        <v>363.59400349999999</v>
      </c>
      <c r="V10" s="22"/>
      <c r="W10" s="23"/>
      <c r="X10" s="23"/>
      <c r="Y10" s="24"/>
      <c r="Z10" s="22"/>
      <c r="AA10" s="22"/>
      <c r="AB10" s="25"/>
    </row>
    <row r="11" spans="1:28" s="17" customFormat="1" ht="21.95" customHeight="1">
      <c r="A11" s="112">
        <v>6</v>
      </c>
      <c r="B11" s="105">
        <f t="shared" si="12"/>
        <v>21164.355599999999</v>
      </c>
      <c r="C11" s="105">
        <f t="shared" si="13"/>
        <v>4232.8711199999998</v>
      </c>
      <c r="D11" s="105">
        <f t="shared" si="14"/>
        <v>3769.3725999999997</v>
      </c>
      <c r="E11" s="105">
        <f t="shared" si="5"/>
        <v>2340.2736</v>
      </c>
      <c r="F11" s="106">
        <f t="shared" si="6"/>
        <v>31506.872919999998</v>
      </c>
      <c r="G11" s="126">
        <v>1443.57</v>
      </c>
      <c r="H11" s="109">
        <f t="shared" si="0"/>
        <v>32950.442920000001</v>
      </c>
      <c r="I11" s="110">
        <f t="shared" si="1"/>
        <v>236.30154690000001</v>
      </c>
      <c r="J11" s="111">
        <f t="shared" si="2"/>
        <v>315.06872920000001</v>
      </c>
      <c r="K11" s="113"/>
      <c r="L11" s="112">
        <v>6</v>
      </c>
      <c r="M11" s="105">
        <f t="shared" si="15"/>
        <v>24751.545600000001</v>
      </c>
      <c r="N11" s="105">
        <f t="shared" si="16"/>
        <v>4950.3091199999999</v>
      </c>
      <c r="O11" s="105">
        <f t="shared" si="17"/>
        <v>4408.2542999999996</v>
      </c>
      <c r="P11" s="105">
        <f t="shared" si="8"/>
        <v>2756.6318000000001</v>
      </c>
      <c r="Q11" s="106">
        <f t="shared" si="9"/>
        <v>36866.740820000006</v>
      </c>
      <c r="R11" s="126">
        <v>1443.57</v>
      </c>
      <c r="S11" s="109">
        <f t="shared" si="3"/>
        <v>38310.310820000006</v>
      </c>
      <c r="T11" s="110">
        <f t="shared" si="18"/>
        <v>276.50055615000008</v>
      </c>
      <c r="U11" s="111">
        <f t="shared" si="19"/>
        <v>368.66740820000007</v>
      </c>
      <c r="V11" s="22"/>
      <c r="W11" s="23"/>
      <c r="X11" s="23"/>
      <c r="Y11" s="24"/>
      <c r="Z11" s="22"/>
      <c r="AA11" s="22"/>
      <c r="AB11" s="25"/>
    </row>
    <row r="12" spans="1:28" s="17" customFormat="1" ht="21.95" customHeight="1">
      <c r="A12" s="112">
        <v>7</v>
      </c>
      <c r="B12" s="105">
        <f t="shared" si="12"/>
        <v>21455.608199999999</v>
      </c>
      <c r="C12" s="105">
        <f t="shared" si="13"/>
        <v>4291.1216400000003</v>
      </c>
      <c r="D12" s="105">
        <f t="shared" si="14"/>
        <v>3821.2446999999997</v>
      </c>
      <c r="E12" s="105">
        <f t="shared" si="5"/>
        <v>2372.4791999999998</v>
      </c>
      <c r="F12" s="106">
        <f t="shared" si="6"/>
        <v>31940.453739999997</v>
      </c>
      <c r="G12" s="126">
        <v>1443.57</v>
      </c>
      <c r="H12" s="109">
        <f t="shared" si="0"/>
        <v>33384.023739999997</v>
      </c>
      <c r="I12" s="110">
        <f t="shared" si="1"/>
        <v>239.55340304999999</v>
      </c>
      <c r="J12" s="111">
        <f t="shared" si="2"/>
        <v>319.40453739999998</v>
      </c>
      <c r="K12" s="113"/>
      <c r="L12" s="112">
        <v>7</v>
      </c>
      <c r="M12" s="105">
        <f t="shared" si="15"/>
        <v>25092.163199999999</v>
      </c>
      <c r="N12" s="105">
        <f t="shared" si="16"/>
        <v>5018.43264</v>
      </c>
      <c r="O12" s="105">
        <f t="shared" si="17"/>
        <v>4468.9183499999999</v>
      </c>
      <c r="P12" s="105">
        <f t="shared" si="8"/>
        <v>2794.5671000000002</v>
      </c>
      <c r="Q12" s="106">
        <f t="shared" si="9"/>
        <v>37374.081290000002</v>
      </c>
      <c r="R12" s="126">
        <v>1443.57</v>
      </c>
      <c r="S12" s="109">
        <f t="shared" si="3"/>
        <v>38817.651290000002</v>
      </c>
      <c r="T12" s="110">
        <f t="shared" si="18"/>
        <v>280.30560967500003</v>
      </c>
      <c r="U12" s="111">
        <f t="shared" si="19"/>
        <v>373.74081290000004</v>
      </c>
      <c r="V12" s="22"/>
      <c r="W12" s="23"/>
      <c r="X12" s="23"/>
      <c r="Y12" s="24"/>
      <c r="Z12" s="22"/>
      <c r="AA12" s="22"/>
      <c r="AB12" s="25"/>
    </row>
    <row r="13" spans="1:28" s="17" customFormat="1" ht="21.95" customHeight="1">
      <c r="A13" s="112">
        <v>8</v>
      </c>
      <c r="B13" s="105">
        <f t="shared" si="12"/>
        <v>21746.860799999999</v>
      </c>
      <c r="C13" s="105">
        <f t="shared" si="13"/>
        <v>4349.3721599999999</v>
      </c>
      <c r="D13" s="105">
        <f t="shared" si="14"/>
        <v>3873.1167999999998</v>
      </c>
      <c r="E13" s="105">
        <f t="shared" si="5"/>
        <v>2404.6848</v>
      </c>
      <c r="F13" s="106">
        <f t="shared" si="6"/>
        <v>32374.034559999996</v>
      </c>
      <c r="G13" s="126">
        <v>1443.57</v>
      </c>
      <c r="H13" s="109">
        <f t="shared" si="0"/>
        <v>33817.60456</v>
      </c>
      <c r="I13" s="110">
        <f t="shared" si="1"/>
        <v>242.80525919999997</v>
      </c>
      <c r="J13" s="111">
        <f t="shared" si="2"/>
        <v>323.74034559999996</v>
      </c>
      <c r="K13" s="113"/>
      <c r="L13" s="112">
        <v>8</v>
      </c>
      <c r="M13" s="105">
        <f t="shared" si="15"/>
        <v>25432.7808</v>
      </c>
      <c r="N13" s="105">
        <f t="shared" si="16"/>
        <v>5086.5561600000001</v>
      </c>
      <c r="O13" s="105">
        <f t="shared" si="17"/>
        <v>4529.5824000000002</v>
      </c>
      <c r="P13" s="105">
        <f t="shared" si="8"/>
        <v>2832.5023999999999</v>
      </c>
      <c r="Q13" s="106">
        <f t="shared" si="9"/>
        <v>37881.421759999997</v>
      </c>
      <c r="R13" s="126">
        <v>1443.57</v>
      </c>
      <c r="S13" s="109">
        <f t="shared" si="3"/>
        <v>39324.991759999997</v>
      </c>
      <c r="T13" s="110">
        <f t="shared" si="18"/>
        <v>284.11066319999998</v>
      </c>
      <c r="U13" s="111">
        <f t="shared" si="19"/>
        <v>378.81421759999995</v>
      </c>
      <c r="V13" s="22"/>
      <c r="W13" s="23"/>
      <c r="X13" s="23"/>
      <c r="Y13" s="24"/>
      <c r="Z13" s="22"/>
      <c r="AA13" s="22"/>
      <c r="AB13" s="25"/>
    </row>
    <row r="14" spans="1:28" s="17" customFormat="1" ht="21.95" customHeight="1">
      <c r="A14" s="112">
        <v>9</v>
      </c>
      <c r="B14" s="105">
        <f t="shared" si="12"/>
        <v>22038.113399999998</v>
      </c>
      <c r="C14" s="105">
        <f t="shared" si="13"/>
        <v>4407.6226799999995</v>
      </c>
      <c r="D14" s="105">
        <f t="shared" si="14"/>
        <v>3924.9888999999998</v>
      </c>
      <c r="E14" s="105">
        <f t="shared" si="5"/>
        <v>2436.8903999999998</v>
      </c>
      <c r="F14" s="106">
        <f t="shared" si="6"/>
        <v>32807.615379999996</v>
      </c>
      <c r="G14" s="126">
        <v>1443.57</v>
      </c>
      <c r="H14" s="109">
        <f t="shared" si="0"/>
        <v>34251.185379999995</v>
      </c>
      <c r="I14" s="110">
        <f t="shared" si="1"/>
        <v>246.05711534999995</v>
      </c>
      <c r="J14" s="111">
        <f t="shared" si="2"/>
        <v>328.07615379999993</v>
      </c>
      <c r="K14" s="113"/>
      <c r="L14" s="112">
        <v>9</v>
      </c>
      <c r="M14" s="105">
        <f t="shared" si="15"/>
        <v>25773.398399999998</v>
      </c>
      <c r="N14" s="105">
        <f t="shared" si="16"/>
        <v>5154.6796800000002</v>
      </c>
      <c r="O14" s="105">
        <f t="shared" si="17"/>
        <v>4590.2464499999996</v>
      </c>
      <c r="P14" s="105">
        <f t="shared" si="8"/>
        <v>2870.4376999999999</v>
      </c>
      <c r="Q14" s="106">
        <f t="shared" si="9"/>
        <v>38388.76223</v>
      </c>
      <c r="R14" s="126">
        <v>1443.57</v>
      </c>
      <c r="S14" s="109">
        <f t="shared" si="3"/>
        <v>39832.33223</v>
      </c>
      <c r="T14" s="110">
        <f t="shared" si="18"/>
        <v>287.91571672499998</v>
      </c>
      <c r="U14" s="111">
        <f t="shared" si="19"/>
        <v>383.88762229999998</v>
      </c>
      <c r="V14" s="22"/>
      <c r="W14" s="23"/>
      <c r="X14" s="23"/>
      <c r="Y14" s="24"/>
      <c r="Z14" s="22"/>
      <c r="AA14" s="22"/>
      <c r="AB14" s="25"/>
    </row>
    <row r="15" spans="1:28" s="17" customFormat="1" ht="21.95" customHeight="1">
      <c r="A15" s="112">
        <v>10</v>
      </c>
      <c r="B15" s="105">
        <f t="shared" si="12"/>
        <v>22329.366000000002</v>
      </c>
      <c r="C15" s="105">
        <f t="shared" si="13"/>
        <v>4465.8732000000009</v>
      </c>
      <c r="D15" s="105">
        <f t="shared" si="14"/>
        <v>3976.8609999999999</v>
      </c>
      <c r="E15" s="105">
        <f t="shared" si="5"/>
        <v>2469.096</v>
      </c>
      <c r="F15" s="106">
        <f t="shared" si="6"/>
        <v>33241.196200000006</v>
      </c>
      <c r="G15" s="126">
        <v>1443.57</v>
      </c>
      <c r="H15" s="109">
        <f t="shared" si="0"/>
        <v>34684.766200000005</v>
      </c>
      <c r="I15" s="110">
        <f t="shared" si="1"/>
        <v>249.30897150000004</v>
      </c>
      <c r="J15" s="111">
        <f t="shared" si="2"/>
        <v>332.41196200000007</v>
      </c>
      <c r="K15" s="113"/>
      <c r="L15" s="112">
        <v>10</v>
      </c>
      <c r="M15" s="105">
        <f t="shared" si="15"/>
        <v>26114.016</v>
      </c>
      <c r="N15" s="105">
        <f t="shared" si="16"/>
        <v>5222.8032000000003</v>
      </c>
      <c r="O15" s="105">
        <f t="shared" si="17"/>
        <v>4650.9105</v>
      </c>
      <c r="P15" s="105">
        <f t="shared" si="8"/>
        <v>2908.373</v>
      </c>
      <c r="Q15" s="106">
        <f t="shared" si="9"/>
        <v>38896.102699999996</v>
      </c>
      <c r="R15" s="126">
        <v>1443.57</v>
      </c>
      <c r="S15" s="109">
        <f t="shared" si="3"/>
        <v>40339.672699999996</v>
      </c>
      <c r="T15" s="110">
        <f t="shared" si="18"/>
        <v>291.72077024999999</v>
      </c>
      <c r="U15" s="111">
        <f t="shared" si="19"/>
        <v>388.96102699999994</v>
      </c>
      <c r="V15" s="22"/>
      <c r="W15" s="23"/>
      <c r="X15" s="23"/>
      <c r="Y15" s="24"/>
      <c r="Z15" s="22"/>
      <c r="AA15" s="22"/>
      <c r="AB15" s="25"/>
    </row>
    <row r="16" spans="1:28" s="17" customFormat="1" ht="21.95" customHeight="1">
      <c r="A16" s="112">
        <v>11</v>
      </c>
      <c r="B16" s="105">
        <f t="shared" si="12"/>
        <v>22620.618600000002</v>
      </c>
      <c r="C16" s="105">
        <f t="shared" si="13"/>
        <v>4524.1237200000005</v>
      </c>
      <c r="D16" s="105">
        <f t="shared" si="14"/>
        <v>4028.7330999999999</v>
      </c>
      <c r="E16" s="105">
        <f t="shared" si="5"/>
        <v>2501.3015999999998</v>
      </c>
      <c r="F16" s="106">
        <f t="shared" si="6"/>
        <v>33674.777020000001</v>
      </c>
      <c r="G16" s="126">
        <v>1443.57</v>
      </c>
      <c r="H16" s="109">
        <f t="shared" si="0"/>
        <v>35118.347020000001</v>
      </c>
      <c r="I16" s="110">
        <f t="shared" si="1"/>
        <v>252.56082764999999</v>
      </c>
      <c r="J16" s="111">
        <f t="shared" si="2"/>
        <v>336.74777019999999</v>
      </c>
      <c r="K16" s="113"/>
      <c r="L16" s="112">
        <v>11</v>
      </c>
      <c r="M16" s="105">
        <f t="shared" si="15"/>
        <v>26454.633600000001</v>
      </c>
      <c r="N16" s="105">
        <f t="shared" si="16"/>
        <v>5290.9267200000004</v>
      </c>
      <c r="O16" s="105">
        <f t="shared" si="17"/>
        <v>4711.5745500000003</v>
      </c>
      <c r="P16" s="105">
        <f t="shared" si="8"/>
        <v>2946.3083000000001</v>
      </c>
      <c r="Q16" s="106">
        <f t="shared" si="9"/>
        <v>39403.443169999999</v>
      </c>
      <c r="R16" s="126">
        <v>1443.57</v>
      </c>
      <c r="S16" s="109">
        <f t="shared" si="3"/>
        <v>40847.013169999998</v>
      </c>
      <c r="T16" s="110">
        <f t="shared" si="18"/>
        <v>295.52582377499999</v>
      </c>
      <c r="U16" s="111">
        <f t="shared" si="19"/>
        <v>394.03443169999997</v>
      </c>
      <c r="V16" s="22"/>
      <c r="W16" s="23"/>
      <c r="X16" s="23"/>
      <c r="Y16" s="24"/>
      <c r="Z16" s="22"/>
      <c r="AA16" s="22"/>
      <c r="AB16" s="25"/>
    </row>
    <row r="17" spans="1:28" s="17" customFormat="1" ht="21.95" customHeight="1">
      <c r="A17" s="112">
        <v>12</v>
      </c>
      <c r="B17" s="105">
        <f t="shared" si="12"/>
        <v>22911.871200000001</v>
      </c>
      <c r="C17" s="105">
        <f t="shared" si="13"/>
        <v>4582.3742400000001</v>
      </c>
      <c r="D17" s="105">
        <f t="shared" si="14"/>
        <v>4080.6052</v>
      </c>
      <c r="E17" s="105">
        <f t="shared" si="5"/>
        <v>2533.5072</v>
      </c>
      <c r="F17" s="106">
        <f t="shared" si="6"/>
        <v>34108.357840000004</v>
      </c>
      <c r="G17" s="126">
        <v>1443.57</v>
      </c>
      <c r="H17" s="109">
        <f t="shared" si="0"/>
        <v>35551.927840000004</v>
      </c>
      <c r="I17" s="110">
        <f t="shared" si="1"/>
        <v>255.8126838</v>
      </c>
      <c r="J17" s="111">
        <f t="shared" si="2"/>
        <v>341.08357840000002</v>
      </c>
      <c r="K17" s="113"/>
      <c r="L17" s="112">
        <v>12</v>
      </c>
      <c r="M17" s="105">
        <f t="shared" si="15"/>
        <v>26795.251199999999</v>
      </c>
      <c r="N17" s="105">
        <f t="shared" si="16"/>
        <v>5359.0502399999996</v>
      </c>
      <c r="O17" s="105">
        <f t="shared" si="17"/>
        <v>4772.2385999999997</v>
      </c>
      <c r="P17" s="105">
        <f t="shared" si="8"/>
        <v>2984.2435999999998</v>
      </c>
      <c r="Q17" s="106">
        <f t="shared" si="9"/>
        <v>39910.783640000001</v>
      </c>
      <c r="R17" s="126">
        <v>1443.57</v>
      </c>
      <c r="S17" s="109">
        <f t="shared" si="3"/>
        <v>41354.353640000001</v>
      </c>
      <c r="T17" s="110">
        <f t="shared" si="18"/>
        <v>299.3308773</v>
      </c>
      <c r="U17" s="111">
        <f t="shared" si="19"/>
        <v>399.1078364</v>
      </c>
      <c r="V17" s="22"/>
      <c r="W17" s="23"/>
      <c r="X17" s="23"/>
      <c r="Y17" s="24"/>
      <c r="Z17" s="22"/>
      <c r="AA17" s="22"/>
      <c r="AB17" s="25"/>
    </row>
    <row r="18" spans="1:28" s="17" customFormat="1" ht="21.95" customHeight="1">
      <c r="A18" s="112">
        <v>13</v>
      </c>
      <c r="B18" s="105">
        <f t="shared" si="12"/>
        <v>23203.123800000001</v>
      </c>
      <c r="C18" s="105">
        <f t="shared" si="13"/>
        <v>4640.6247600000006</v>
      </c>
      <c r="D18" s="105">
        <f t="shared" si="14"/>
        <v>4132.4772999999996</v>
      </c>
      <c r="E18" s="105">
        <f t="shared" si="5"/>
        <v>2565.7127999999998</v>
      </c>
      <c r="F18" s="106">
        <f t="shared" si="6"/>
        <v>34541.93866</v>
      </c>
      <c r="G18" s="126">
        <v>1443.57</v>
      </c>
      <c r="H18" s="109">
        <f t="shared" si="0"/>
        <v>35985.50866</v>
      </c>
      <c r="I18" s="110">
        <f t="shared" si="1"/>
        <v>259.06453994999998</v>
      </c>
      <c r="J18" s="111">
        <f t="shared" si="2"/>
        <v>345.4193866</v>
      </c>
      <c r="K18" s="113"/>
      <c r="L18" s="112">
        <v>13</v>
      </c>
      <c r="M18" s="105">
        <f t="shared" si="15"/>
        <v>27135.8688</v>
      </c>
      <c r="N18" s="105">
        <f t="shared" si="16"/>
        <v>5427.1737600000006</v>
      </c>
      <c r="O18" s="105">
        <f t="shared" si="17"/>
        <v>4832.90265</v>
      </c>
      <c r="P18" s="105">
        <f t="shared" si="8"/>
        <v>3022.1788999999999</v>
      </c>
      <c r="Q18" s="106">
        <f t="shared" si="9"/>
        <v>40418.124110000004</v>
      </c>
      <c r="R18" s="126">
        <v>1443.57</v>
      </c>
      <c r="S18" s="109">
        <f t="shared" si="3"/>
        <v>41861.694110000004</v>
      </c>
      <c r="T18" s="110">
        <f t="shared" si="18"/>
        <v>303.135930825</v>
      </c>
      <c r="U18" s="111">
        <f t="shared" si="19"/>
        <v>404.18124110000002</v>
      </c>
      <c r="V18" s="22"/>
      <c r="W18" s="23"/>
      <c r="X18" s="23"/>
      <c r="Y18" s="24"/>
      <c r="Z18" s="22"/>
      <c r="AA18" s="22"/>
      <c r="AB18" s="25"/>
    </row>
    <row r="19" spans="1:28" s="17" customFormat="1" ht="21.95" customHeight="1">
      <c r="A19" s="112">
        <v>14</v>
      </c>
      <c r="B19" s="105">
        <f t="shared" si="12"/>
        <v>23494.376400000001</v>
      </c>
      <c r="C19" s="105">
        <f t="shared" si="13"/>
        <v>4698.8752800000002</v>
      </c>
      <c r="D19" s="105">
        <f t="shared" si="14"/>
        <v>4184.3494000000001</v>
      </c>
      <c r="E19" s="105">
        <f t="shared" si="5"/>
        <v>2597.9184</v>
      </c>
      <c r="F19" s="106">
        <f t="shared" si="6"/>
        <v>34975.519480000003</v>
      </c>
      <c r="G19" s="126">
        <v>1443.57</v>
      </c>
      <c r="H19" s="109">
        <f t="shared" si="0"/>
        <v>36419.089480000002</v>
      </c>
      <c r="I19" s="110">
        <f t="shared" si="1"/>
        <v>262.31639610000002</v>
      </c>
      <c r="J19" s="111">
        <f t="shared" si="2"/>
        <v>349.75519480000003</v>
      </c>
      <c r="K19" s="113"/>
      <c r="L19" s="112">
        <v>14</v>
      </c>
      <c r="M19" s="105">
        <f t="shared" si="15"/>
        <v>27476.486400000002</v>
      </c>
      <c r="N19" s="105">
        <f t="shared" si="16"/>
        <v>5495.2972799999998</v>
      </c>
      <c r="O19" s="105">
        <f t="shared" si="17"/>
        <v>4893.5667000000003</v>
      </c>
      <c r="P19" s="105">
        <f t="shared" si="8"/>
        <v>3060.1142</v>
      </c>
      <c r="Q19" s="106">
        <f t="shared" si="9"/>
        <v>40925.46458</v>
      </c>
      <c r="R19" s="126">
        <v>1443.57</v>
      </c>
      <c r="S19" s="109">
        <f t="shared" si="3"/>
        <v>42369.03458</v>
      </c>
      <c r="T19" s="110">
        <f t="shared" si="18"/>
        <v>306.94098435000001</v>
      </c>
      <c r="U19" s="111">
        <f t="shared" si="19"/>
        <v>409.25464579999999</v>
      </c>
      <c r="V19" s="22"/>
      <c r="W19" s="23"/>
      <c r="X19" s="23"/>
      <c r="Y19" s="24"/>
      <c r="Z19" s="22"/>
      <c r="AA19" s="22"/>
      <c r="AB19" s="25"/>
    </row>
    <row r="20" spans="1:28" s="17" customFormat="1" ht="21.95" customHeight="1">
      <c r="A20" s="112">
        <v>15</v>
      </c>
      <c r="B20" s="105">
        <f t="shared" si="12"/>
        <v>23785.629000000001</v>
      </c>
      <c r="C20" s="105">
        <f t="shared" si="13"/>
        <v>4757.1257999999998</v>
      </c>
      <c r="D20" s="105">
        <f t="shared" si="14"/>
        <v>4236.2214999999997</v>
      </c>
      <c r="E20" s="105">
        <f t="shared" si="5"/>
        <v>2630.1239999999998</v>
      </c>
      <c r="F20" s="106">
        <f t="shared" si="6"/>
        <v>35409.100300000006</v>
      </c>
      <c r="G20" s="126">
        <v>1443.57</v>
      </c>
      <c r="H20" s="109">
        <f t="shared" si="0"/>
        <v>36852.670300000005</v>
      </c>
      <c r="I20" s="110">
        <f t="shared" si="1"/>
        <v>265.56825225000006</v>
      </c>
      <c r="J20" s="111">
        <f t="shared" si="2"/>
        <v>354.09100300000006</v>
      </c>
      <c r="K20" s="113"/>
      <c r="L20" s="112">
        <v>15</v>
      </c>
      <c r="M20" s="105">
        <f t="shared" si="15"/>
        <v>27817.103999999999</v>
      </c>
      <c r="N20" s="105">
        <f t="shared" si="16"/>
        <v>5563.4207999999999</v>
      </c>
      <c r="O20" s="105">
        <f t="shared" si="17"/>
        <v>4954.2307499999997</v>
      </c>
      <c r="P20" s="105">
        <f t="shared" si="8"/>
        <v>3098.0495000000001</v>
      </c>
      <c r="Q20" s="106">
        <f t="shared" si="9"/>
        <v>41432.805050000003</v>
      </c>
      <c r="R20" s="126">
        <v>1443.57</v>
      </c>
      <c r="S20" s="109">
        <f t="shared" si="3"/>
        <v>42876.375050000002</v>
      </c>
      <c r="T20" s="110">
        <f t="shared" si="18"/>
        <v>310.74603787500001</v>
      </c>
      <c r="U20" s="111">
        <f t="shared" si="19"/>
        <v>414.32805050000002</v>
      </c>
      <c r="V20" s="22"/>
      <c r="W20" s="23"/>
      <c r="X20" s="23"/>
      <c r="Y20" s="24"/>
      <c r="Z20" s="22"/>
      <c r="AA20" s="22"/>
      <c r="AB20" s="25"/>
    </row>
    <row r="21" spans="1:28" s="17" customFormat="1" ht="21.95" customHeight="1">
      <c r="A21" s="112">
        <v>16</v>
      </c>
      <c r="B21" s="105">
        <f t="shared" si="12"/>
        <v>24076.881600000001</v>
      </c>
      <c r="C21" s="105">
        <f t="shared" si="13"/>
        <v>4815.3763199999994</v>
      </c>
      <c r="D21" s="105">
        <f t="shared" si="14"/>
        <v>4288.0936000000002</v>
      </c>
      <c r="E21" s="105">
        <f t="shared" si="5"/>
        <v>2662.3296</v>
      </c>
      <c r="F21" s="106">
        <f t="shared" si="6"/>
        <v>35842.681119999994</v>
      </c>
      <c r="G21" s="126">
        <v>1443.57</v>
      </c>
      <c r="H21" s="109">
        <f t="shared" si="0"/>
        <v>37286.251119999994</v>
      </c>
      <c r="I21" s="110">
        <f t="shared" si="1"/>
        <v>268.82010839999992</v>
      </c>
      <c r="J21" s="111">
        <f t="shared" si="2"/>
        <v>358.42681119999992</v>
      </c>
      <c r="K21" s="113"/>
      <c r="L21" s="112">
        <v>16</v>
      </c>
      <c r="M21" s="105">
        <f t="shared" si="15"/>
        <v>28157.721600000001</v>
      </c>
      <c r="N21" s="105">
        <f t="shared" si="16"/>
        <v>5631.54432</v>
      </c>
      <c r="O21" s="105">
        <f t="shared" si="17"/>
        <v>5014.8948</v>
      </c>
      <c r="P21" s="105">
        <f t="shared" si="8"/>
        <v>3135.9848000000002</v>
      </c>
      <c r="Q21" s="106">
        <f t="shared" si="9"/>
        <v>41940.145519999998</v>
      </c>
      <c r="R21" s="126">
        <v>1443.57</v>
      </c>
      <c r="S21" s="109">
        <f t="shared" si="3"/>
        <v>43383.715519999998</v>
      </c>
      <c r="T21" s="110">
        <f t="shared" si="18"/>
        <v>314.55109140000002</v>
      </c>
      <c r="U21" s="111">
        <f t="shared" si="19"/>
        <v>419.40145519999999</v>
      </c>
      <c r="V21" s="22"/>
      <c r="W21" s="23"/>
      <c r="X21" s="23"/>
      <c r="Y21" s="24"/>
      <c r="Z21" s="22"/>
      <c r="AA21" s="22"/>
      <c r="AB21" s="25"/>
    </row>
    <row r="22" spans="1:28" s="17" customFormat="1" ht="21.95" customHeight="1">
      <c r="A22" s="112">
        <v>17</v>
      </c>
      <c r="B22" s="105">
        <f t="shared" si="12"/>
        <v>24368.1342</v>
      </c>
      <c r="C22" s="105">
        <f t="shared" si="13"/>
        <v>4873.6268399999999</v>
      </c>
      <c r="D22" s="105">
        <f t="shared" si="14"/>
        <v>4339.9656999999997</v>
      </c>
      <c r="E22" s="105">
        <f t="shared" si="5"/>
        <v>2694.5351999999998</v>
      </c>
      <c r="F22" s="106">
        <f t="shared" si="6"/>
        <v>36276.261939999997</v>
      </c>
      <c r="G22" s="126">
        <v>1443.57</v>
      </c>
      <c r="H22" s="109">
        <f t="shared" si="0"/>
        <v>37719.831939999996</v>
      </c>
      <c r="I22" s="110">
        <f t="shared" si="1"/>
        <v>272.07196454999996</v>
      </c>
      <c r="J22" s="111">
        <f t="shared" si="2"/>
        <v>362.76261939999995</v>
      </c>
      <c r="K22" s="113"/>
      <c r="L22" s="112">
        <v>17</v>
      </c>
      <c r="M22" s="105">
        <f t="shared" si="15"/>
        <v>28498.339199999999</v>
      </c>
      <c r="N22" s="105">
        <f t="shared" si="16"/>
        <v>5699.6678400000001</v>
      </c>
      <c r="O22" s="105">
        <f t="shared" si="17"/>
        <v>5075.5588499999994</v>
      </c>
      <c r="P22" s="105">
        <f t="shared" si="8"/>
        <v>3173.9200999999998</v>
      </c>
      <c r="Q22" s="106">
        <f t="shared" si="9"/>
        <v>42447.485990000001</v>
      </c>
      <c r="R22" s="126">
        <v>1443.57</v>
      </c>
      <c r="S22" s="109">
        <f t="shared" si="3"/>
        <v>43891.055990000001</v>
      </c>
      <c r="T22" s="110">
        <f t="shared" si="18"/>
        <v>318.35614492500002</v>
      </c>
      <c r="U22" s="111">
        <f t="shared" si="19"/>
        <v>424.47485990000001</v>
      </c>
      <c r="V22" s="22"/>
      <c r="W22" s="23"/>
      <c r="X22" s="23"/>
      <c r="Y22" s="24"/>
      <c r="Z22" s="22"/>
      <c r="AA22" s="22"/>
      <c r="AB22" s="25"/>
    </row>
    <row r="23" spans="1:28" s="17" customFormat="1" ht="21.95" customHeight="1">
      <c r="A23" s="112">
        <v>18</v>
      </c>
      <c r="B23" s="105">
        <f t="shared" si="12"/>
        <v>24659.3868</v>
      </c>
      <c r="C23" s="105">
        <f t="shared" si="13"/>
        <v>4931.8773600000004</v>
      </c>
      <c r="D23" s="105">
        <f t="shared" si="14"/>
        <v>4391.8377999999993</v>
      </c>
      <c r="E23" s="105">
        <f t="shared" si="5"/>
        <v>2726.7408</v>
      </c>
      <c r="F23" s="106">
        <f t="shared" si="6"/>
        <v>36709.84276</v>
      </c>
      <c r="G23" s="126">
        <v>1443.57</v>
      </c>
      <c r="H23" s="109">
        <f t="shared" si="0"/>
        <v>38153.412759999999</v>
      </c>
      <c r="I23" s="110">
        <f t="shared" si="1"/>
        <v>275.3238207</v>
      </c>
      <c r="J23" s="111">
        <f t="shared" si="2"/>
        <v>367.09842759999998</v>
      </c>
      <c r="K23" s="113"/>
      <c r="L23" s="112">
        <v>18</v>
      </c>
      <c r="M23" s="105">
        <f t="shared" si="15"/>
        <v>28838.9568</v>
      </c>
      <c r="N23" s="105">
        <f t="shared" si="16"/>
        <v>5767.7913599999993</v>
      </c>
      <c r="O23" s="105">
        <f t="shared" si="17"/>
        <v>5136.2228999999998</v>
      </c>
      <c r="P23" s="105">
        <f t="shared" si="8"/>
        <v>3211.8553999999999</v>
      </c>
      <c r="Q23" s="106">
        <f t="shared" si="9"/>
        <v>42954.826460000004</v>
      </c>
      <c r="R23" s="126">
        <v>1443.57</v>
      </c>
      <c r="S23" s="109">
        <f t="shared" si="3"/>
        <v>44398.396460000004</v>
      </c>
      <c r="T23" s="110">
        <f t="shared" si="18"/>
        <v>322.16119845000003</v>
      </c>
      <c r="U23" s="111">
        <f t="shared" si="19"/>
        <v>429.54826460000004</v>
      </c>
      <c r="V23" s="22"/>
      <c r="W23" s="23"/>
      <c r="X23" s="23"/>
      <c r="Y23" s="24"/>
      <c r="Z23" s="22"/>
      <c r="AA23" s="22"/>
      <c r="AB23" s="25"/>
    </row>
    <row r="24" spans="1:28" s="17" customFormat="1" ht="21.95" customHeight="1">
      <c r="A24" s="112">
        <v>19</v>
      </c>
      <c r="B24" s="105">
        <f t="shared" si="12"/>
        <v>24950.6394</v>
      </c>
      <c r="C24" s="105">
        <f t="shared" si="13"/>
        <v>4990.12788</v>
      </c>
      <c r="D24" s="105">
        <f t="shared" si="14"/>
        <v>4443.7098999999998</v>
      </c>
      <c r="E24" s="105">
        <f t="shared" si="5"/>
        <v>2758.9463999999998</v>
      </c>
      <c r="F24" s="106">
        <f t="shared" si="6"/>
        <v>37143.423580000002</v>
      </c>
      <c r="G24" s="126">
        <v>1443.57</v>
      </c>
      <c r="H24" s="109">
        <f t="shared" si="0"/>
        <v>38586.993580000002</v>
      </c>
      <c r="I24" s="110">
        <f t="shared" si="1"/>
        <v>278.57567685000004</v>
      </c>
      <c r="J24" s="111">
        <f t="shared" si="2"/>
        <v>371.43423580000001</v>
      </c>
      <c r="K24" s="113"/>
      <c r="L24" s="112">
        <v>19</v>
      </c>
      <c r="M24" s="105">
        <f t="shared" si="15"/>
        <v>29179.574399999998</v>
      </c>
      <c r="N24" s="105">
        <f t="shared" si="16"/>
        <v>5835.9148799999994</v>
      </c>
      <c r="O24" s="105">
        <f t="shared" si="17"/>
        <v>5196.8869500000001</v>
      </c>
      <c r="P24" s="105">
        <f t="shared" si="8"/>
        <v>3249.7907</v>
      </c>
      <c r="Q24" s="106">
        <f t="shared" si="9"/>
        <v>43462.166929999992</v>
      </c>
      <c r="R24" s="126">
        <v>1443.57</v>
      </c>
      <c r="S24" s="109">
        <f t="shared" si="3"/>
        <v>44905.736929999992</v>
      </c>
      <c r="T24" s="110">
        <f t="shared" si="18"/>
        <v>325.96625197499992</v>
      </c>
      <c r="U24" s="111">
        <f t="shared" si="19"/>
        <v>434.62166929999989</v>
      </c>
      <c r="V24" s="22"/>
      <c r="W24" s="23"/>
      <c r="X24" s="23"/>
      <c r="Y24" s="24"/>
      <c r="Z24" s="22"/>
      <c r="AA24" s="22"/>
      <c r="AB24" s="25"/>
    </row>
    <row r="25" spans="1:28" s="17" customFormat="1" ht="21.95" customHeight="1">
      <c r="A25" s="112">
        <v>20</v>
      </c>
      <c r="B25" s="105">
        <f t="shared" si="12"/>
        <v>25241.892</v>
      </c>
      <c r="C25" s="105">
        <f t="shared" si="13"/>
        <v>5048.3783999999996</v>
      </c>
      <c r="D25" s="105">
        <f t="shared" si="14"/>
        <v>4495.5820000000003</v>
      </c>
      <c r="E25" s="105">
        <f t="shared" si="5"/>
        <v>2791.152</v>
      </c>
      <c r="F25" s="106">
        <f t="shared" si="6"/>
        <v>37577.004400000005</v>
      </c>
      <c r="G25" s="126">
        <v>1443.57</v>
      </c>
      <c r="H25" s="109">
        <f t="shared" si="0"/>
        <v>39020.574400000005</v>
      </c>
      <c r="I25" s="110">
        <f t="shared" si="1"/>
        <v>281.82753300000002</v>
      </c>
      <c r="J25" s="111">
        <f t="shared" si="2"/>
        <v>375.77004400000004</v>
      </c>
      <c r="K25" s="113"/>
      <c r="L25" s="112">
        <v>20</v>
      </c>
      <c r="M25" s="105">
        <f t="shared" si="15"/>
        <v>29520.191999999999</v>
      </c>
      <c r="N25" s="105">
        <f t="shared" si="16"/>
        <v>5904.0383999999995</v>
      </c>
      <c r="O25" s="105">
        <f t="shared" si="17"/>
        <v>5257.5509999999995</v>
      </c>
      <c r="P25" s="105">
        <f t="shared" si="8"/>
        <v>3287.7259999999997</v>
      </c>
      <c r="Q25" s="106">
        <f t="shared" si="9"/>
        <v>43969.507400000002</v>
      </c>
      <c r="R25" s="126">
        <v>1443.57</v>
      </c>
      <c r="S25" s="109">
        <f t="shared" si="3"/>
        <v>45413.077400000002</v>
      </c>
      <c r="T25" s="110">
        <f t="shared" si="18"/>
        <v>329.77130550000004</v>
      </c>
      <c r="U25" s="111">
        <f t="shared" si="19"/>
        <v>439.69507400000003</v>
      </c>
      <c r="V25" s="22"/>
      <c r="W25" s="23"/>
      <c r="X25" s="23"/>
      <c r="Y25" s="24"/>
      <c r="Z25" s="22"/>
      <c r="AA25" s="22"/>
      <c r="AB25" s="25"/>
    </row>
    <row r="26" spans="1:28" s="17" customFormat="1" ht="21.95" customHeight="1">
      <c r="A26" s="112">
        <v>21</v>
      </c>
      <c r="B26" s="105">
        <f t="shared" si="12"/>
        <v>25533.1446</v>
      </c>
      <c r="C26" s="105">
        <f t="shared" si="13"/>
        <v>5106.6289200000001</v>
      </c>
      <c r="D26" s="105">
        <f t="shared" si="14"/>
        <v>4547.4540999999999</v>
      </c>
      <c r="E26" s="105">
        <f t="shared" si="5"/>
        <v>2823.3575999999998</v>
      </c>
      <c r="F26" s="106">
        <f t="shared" si="6"/>
        <v>38010.585220000001</v>
      </c>
      <c r="G26" s="126">
        <v>1443.57</v>
      </c>
      <c r="H26" s="109">
        <f t="shared" si="0"/>
        <v>39454.155220000001</v>
      </c>
      <c r="I26" s="110">
        <f t="shared" si="1"/>
        <v>285.07938915</v>
      </c>
      <c r="J26" s="111">
        <f t="shared" si="2"/>
        <v>380.10585220000002</v>
      </c>
      <c r="K26" s="113"/>
      <c r="L26" s="112">
        <v>21</v>
      </c>
      <c r="M26" s="105">
        <f t="shared" si="15"/>
        <v>29860.809600000001</v>
      </c>
      <c r="N26" s="105">
        <f t="shared" si="16"/>
        <v>5972.1619200000005</v>
      </c>
      <c r="O26" s="105">
        <f t="shared" si="17"/>
        <v>5318.2150499999998</v>
      </c>
      <c r="P26" s="105">
        <f t="shared" si="8"/>
        <v>3325.6612999999998</v>
      </c>
      <c r="Q26" s="106">
        <f t="shared" si="9"/>
        <v>44476.847869999998</v>
      </c>
      <c r="R26" s="126">
        <v>1443.57</v>
      </c>
      <c r="S26" s="109">
        <f t="shared" si="3"/>
        <v>45920.417869999997</v>
      </c>
      <c r="T26" s="110">
        <f t="shared" si="18"/>
        <v>333.57635902499999</v>
      </c>
      <c r="U26" s="111">
        <f t="shared" si="19"/>
        <v>444.7684787</v>
      </c>
      <c r="V26" s="22"/>
      <c r="W26" s="23"/>
      <c r="X26" s="23"/>
      <c r="Y26" s="24"/>
      <c r="Z26" s="22"/>
      <c r="AA26" s="22"/>
      <c r="AB26" s="25"/>
    </row>
    <row r="27" spans="1:28" s="17" customFormat="1" ht="21.95" customHeight="1">
      <c r="A27" s="112">
        <v>22</v>
      </c>
      <c r="B27" s="105">
        <f t="shared" si="12"/>
        <v>25824.397199999999</v>
      </c>
      <c r="C27" s="105">
        <f t="shared" si="13"/>
        <v>5164.8794400000006</v>
      </c>
      <c r="D27" s="105">
        <f t="shared" si="14"/>
        <v>4599.3261999999995</v>
      </c>
      <c r="E27" s="105">
        <f t="shared" si="5"/>
        <v>2855.5632000000001</v>
      </c>
      <c r="F27" s="106">
        <f t="shared" si="6"/>
        <v>38444.166039999996</v>
      </c>
      <c r="G27" s="126">
        <v>1443.57</v>
      </c>
      <c r="H27" s="109">
        <f t="shared" si="0"/>
        <v>39887.736039999996</v>
      </c>
      <c r="I27" s="110">
        <f t="shared" si="1"/>
        <v>288.33124529999998</v>
      </c>
      <c r="J27" s="111">
        <f t="shared" si="2"/>
        <v>384.44166039999999</v>
      </c>
      <c r="K27" s="113"/>
      <c r="L27" s="112">
        <v>22</v>
      </c>
      <c r="M27" s="105">
        <f t="shared" si="15"/>
        <v>30201.427199999998</v>
      </c>
      <c r="N27" s="105">
        <f t="shared" si="16"/>
        <v>6040.2854399999997</v>
      </c>
      <c r="O27" s="105">
        <f t="shared" si="17"/>
        <v>5378.8791000000001</v>
      </c>
      <c r="P27" s="105">
        <f t="shared" si="8"/>
        <v>3363.5965999999999</v>
      </c>
      <c r="Q27" s="106">
        <f t="shared" si="9"/>
        <v>44984.188339999993</v>
      </c>
      <c r="R27" s="126">
        <v>1443.57</v>
      </c>
      <c r="S27" s="109">
        <f t="shared" si="3"/>
        <v>46427.758339999993</v>
      </c>
      <c r="T27" s="110">
        <f t="shared" si="18"/>
        <v>337.38141254999994</v>
      </c>
      <c r="U27" s="111">
        <f t="shared" si="19"/>
        <v>449.84188339999992</v>
      </c>
      <c r="V27" s="22"/>
      <c r="W27" s="23"/>
      <c r="X27" s="23"/>
      <c r="Y27" s="24"/>
      <c r="Z27" s="22"/>
      <c r="AA27" s="22"/>
      <c r="AB27" s="25"/>
    </row>
    <row r="28" spans="1:28" s="17" customFormat="1" ht="21.95" customHeight="1">
      <c r="A28" s="112">
        <v>23</v>
      </c>
      <c r="B28" s="105">
        <f t="shared" si="12"/>
        <v>26115.649799999999</v>
      </c>
      <c r="C28" s="105">
        <f t="shared" si="13"/>
        <v>5223.1299600000002</v>
      </c>
      <c r="D28" s="105">
        <f t="shared" si="14"/>
        <v>4651.1983</v>
      </c>
      <c r="E28" s="105">
        <f t="shared" si="5"/>
        <v>2887.7687999999998</v>
      </c>
      <c r="F28" s="106">
        <f t="shared" si="6"/>
        <v>38877.746859999992</v>
      </c>
      <c r="G28" s="126">
        <v>1443.57</v>
      </c>
      <c r="H28" s="109">
        <f t="shared" si="0"/>
        <v>40321.316859999992</v>
      </c>
      <c r="I28" s="110">
        <f t="shared" si="1"/>
        <v>291.58310144999996</v>
      </c>
      <c r="J28" s="111">
        <f t="shared" si="2"/>
        <v>388.77746859999991</v>
      </c>
      <c r="K28" s="113"/>
      <c r="L28" s="112">
        <v>23</v>
      </c>
      <c r="M28" s="105">
        <f t="shared" si="15"/>
        <v>30542.0448</v>
      </c>
      <c r="N28" s="105">
        <f t="shared" si="16"/>
        <v>6108.4089599999998</v>
      </c>
      <c r="O28" s="105">
        <f t="shared" si="17"/>
        <v>5439.5431499999995</v>
      </c>
      <c r="P28" s="105">
        <f t="shared" si="8"/>
        <v>3401.5319</v>
      </c>
      <c r="Q28" s="106">
        <f t="shared" si="9"/>
        <v>45491.528809999996</v>
      </c>
      <c r="R28" s="126">
        <v>1443.57</v>
      </c>
      <c r="S28" s="109">
        <f t="shared" si="3"/>
        <v>46935.098809999996</v>
      </c>
      <c r="T28" s="110">
        <f t="shared" si="18"/>
        <v>341.18646607499994</v>
      </c>
      <c r="U28" s="111">
        <f t="shared" si="19"/>
        <v>454.91528809999994</v>
      </c>
      <c r="V28" s="22"/>
      <c r="W28" s="23"/>
      <c r="X28" s="23"/>
      <c r="Y28" s="24"/>
      <c r="Z28" s="22"/>
      <c r="AA28" s="22"/>
      <c r="AB28" s="25"/>
    </row>
    <row r="29" spans="1:28" s="17" customFormat="1" ht="21.95" customHeight="1">
      <c r="A29" s="112">
        <v>24</v>
      </c>
      <c r="B29" s="105">
        <f t="shared" si="12"/>
        <v>26406.902399999999</v>
      </c>
      <c r="C29" s="105">
        <f t="shared" si="13"/>
        <v>5281.3804799999998</v>
      </c>
      <c r="D29" s="105">
        <f t="shared" si="14"/>
        <v>4703.0703999999996</v>
      </c>
      <c r="E29" s="105">
        <f t="shared" si="5"/>
        <v>2919.9744000000001</v>
      </c>
      <c r="F29" s="106">
        <f t="shared" si="6"/>
        <v>39311.327679999995</v>
      </c>
      <c r="G29" s="126">
        <v>1443.57</v>
      </c>
      <c r="H29" s="109">
        <f t="shared" si="0"/>
        <v>40754.897679999995</v>
      </c>
      <c r="I29" s="110">
        <f t="shared" si="1"/>
        <v>294.83495759999994</v>
      </c>
      <c r="J29" s="111">
        <f t="shared" si="2"/>
        <v>393.11327679999994</v>
      </c>
      <c r="K29" s="113"/>
      <c r="L29" s="112">
        <v>24</v>
      </c>
      <c r="M29" s="105">
        <f t="shared" si="15"/>
        <v>30882.662400000001</v>
      </c>
      <c r="N29" s="105">
        <f t="shared" si="16"/>
        <v>6176.5324799999999</v>
      </c>
      <c r="O29" s="105">
        <f t="shared" si="17"/>
        <v>5500.2071999999998</v>
      </c>
      <c r="P29" s="105">
        <f t="shared" si="8"/>
        <v>3439.4672</v>
      </c>
      <c r="Q29" s="106">
        <f t="shared" si="9"/>
        <v>45998.869279999999</v>
      </c>
      <c r="R29" s="126">
        <v>1443.57</v>
      </c>
      <c r="S29" s="109">
        <f t="shared" si="3"/>
        <v>47442.439279999999</v>
      </c>
      <c r="T29" s="110">
        <f t="shared" si="18"/>
        <v>344.99151959999995</v>
      </c>
      <c r="U29" s="111">
        <f t="shared" si="19"/>
        <v>459.98869279999997</v>
      </c>
      <c r="V29" s="22"/>
      <c r="W29" s="23"/>
      <c r="X29" s="23"/>
      <c r="Y29" s="24"/>
      <c r="Z29" s="22"/>
      <c r="AA29" s="22"/>
      <c r="AB29" s="25"/>
    </row>
    <row r="30" spans="1:28" s="17" customFormat="1" ht="21.95" customHeight="1" thickBot="1">
      <c r="A30" s="114">
        <v>25</v>
      </c>
      <c r="B30" s="115">
        <f t="shared" si="12"/>
        <v>26698.154999999999</v>
      </c>
      <c r="C30" s="115">
        <f t="shared" si="13"/>
        <v>5339.6309999999994</v>
      </c>
      <c r="D30" s="115">
        <f t="shared" si="14"/>
        <v>4754.9425000000001</v>
      </c>
      <c r="E30" s="115">
        <f t="shared" si="5"/>
        <v>2952.18</v>
      </c>
      <c r="F30" s="116">
        <f t="shared" si="6"/>
        <v>39744.908499999998</v>
      </c>
      <c r="G30" s="129">
        <v>1443.57</v>
      </c>
      <c r="H30" s="118">
        <f t="shared" si="0"/>
        <v>41188.478499999997</v>
      </c>
      <c r="I30" s="119">
        <f t="shared" si="1"/>
        <v>298.08681374999998</v>
      </c>
      <c r="J30" s="120">
        <f t="shared" si="2"/>
        <v>397.44908499999997</v>
      </c>
      <c r="K30" s="83"/>
      <c r="L30" s="114">
        <v>25</v>
      </c>
      <c r="M30" s="115">
        <f t="shared" si="15"/>
        <v>31223.279999999999</v>
      </c>
      <c r="N30" s="115">
        <f t="shared" si="16"/>
        <v>6244.6559999999999</v>
      </c>
      <c r="O30" s="115">
        <f t="shared" si="17"/>
        <v>5560.8712500000001</v>
      </c>
      <c r="P30" s="115">
        <f t="shared" si="8"/>
        <v>3477.4025000000001</v>
      </c>
      <c r="Q30" s="116">
        <f t="shared" si="9"/>
        <v>46506.209749999995</v>
      </c>
      <c r="R30" s="129">
        <v>1443.57</v>
      </c>
      <c r="S30" s="118">
        <f t="shared" si="3"/>
        <v>47949.779749999994</v>
      </c>
      <c r="T30" s="119">
        <f t="shared" si="18"/>
        <v>348.79657312499995</v>
      </c>
      <c r="U30" s="120">
        <f t="shared" si="19"/>
        <v>465.06209749999994</v>
      </c>
      <c r="V30" s="83"/>
      <c r="W30" s="23"/>
      <c r="X30" s="23"/>
      <c r="Y30" s="24"/>
      <c r="Z30" s="22"/>
      <c r="AA30" s="22"/>
      <c r="AB30" s="25"/>
    </row>
    <row r="31" spans="1:28" ht="14.25" hidden="1" customHeight="1">
      <c r="F31" s="7"/>
      <c r="H31" s="7"/>
      <c r="I31" s="7"/>
      <c r="J31" s="7"/>
      <c r="K31" s="7"/>
      <c r="M31" s="52">
        <f t="shared" si="15"/>
        <v>22707.84</v>
      </c>
      <c r="N31" s="52">
        <f t="shared" si="16"/>
        <v>4541.5680000000002</v>
      </c>
      <c r="O31" s="52">
        <f t="shared" si="17"/>
        <v>4044.27</v>
      </c>
      <c r="P31" s="52">
        <f t="shared" si="8"/>
        <v>2529.02</v>
      </c>
      <c r="Q31" s="101">
        <f t="shared" ref="Q31:Q32" si="20">SUM(M31:O31)</f>
        <v>31293.678</v>
      </c>
      <c r="R31" s="102">
        <v>1000</v>
      </c>
      <c r="S31" s="98">
        <f t="shared" ref="S31:S32" si="21">SUM(Q31:R31)</f>
        <v>32293.678</v>
      </c>
      <c r="T31" s="99">
        <f t="shared" si="18"/>
        <v>234.702585</v>
      </c>
      <c r="U31" s="100">
        <f t="shared" si="19"/>
        <v>312.93678</v>
      </c>
      <c r="V31" s="5"/>
      <c r="W31" s="5"/>
      <c r="X31" s="5"/>
      <c r="Y31" s="5"/>
      <c r="Z31" s="5"/>
      <c r="AA31" s="5"/>
      <c r="AB31" s="5"/>
    </row>
    <row r="32" spans="1:28" ht="13.5" hidden="1" thickBot="1">
      <c r="F32" s="7"/>
      <c r="H32" s="7"/>
      <c r="I32" s="7"/>
      <c r="J32" s="7"/>
      <c r="K32" s="7"/>
      <c r="M32" s="50">
        <f t="shared" si="15"/>
        <v>22707.84</v>
      </c>
      <c r="N32" s="50">
        <f t="shared" si="16"/>
        <v>4541.5680000000002</v>
      </c>
      <c r="O32" s="50">
        <f t="shared" si="17"/>
        <v>4044.27</v>
      </c>
      <c r="P32" s="50">
        <f t="shared" si="8"/>
        <v>2529.02</v>
      </c>
      <c r="Q32" s="55">
        <f t="shared" si="20"/>
        <v>31293.678</v>
      </c>
      <c r="R32" s="92">
        <v>1000</v>
      </c>
      <c r="S32" s="97">
        <f t="shared" si="21"/>
        <v>32293.678</v>
      </c>
      <c r="T32" s="30">
        <f t="shared" si="18"/>
        <v>234.702585</v>
      </c>
      <c r="U32" s="49">
        <f t="shared" si="19"/>
        <v>312.93678</v>
      </c>
      <c r="V32" s="5"/>
      <c r="W32" s="5"/>
      <c r="X32" s="5"/>
      <c r="Y32" s="5"/>
      <c r="Z32" s="5"/>
      <c r="AA32" s="5"/>
      <c r="AB32" s="5"/>
    </row>
    <row r="33" spans="1:28">
      <c r="A33" s="82"/>
      <c r="B33" s="82"/>
      <c r="C33" s="82"/>
      <c r="D33" s="82"/>
      <c r="E33" s="82"/>
      <c r="F33" s="82"/>
      <c r="H33" s="82"/>
      <c r="I33" s="82"/>
      <c r="J33" s="82"/>
      <c r="K33" s="44"/>
      <c r="L33" s="82"/>
      <c r="M33" s="82"/>
      <c r="N33" s="82"/>
      <c r="O33" s="82"/>
      <c r="P33" s="82"/>
      <c r="Q33" s="82"/>
      <c r="R33" s="82"/>
      <c r="S33" s="82"/>
      <c r="T33" s="5"/>
      <c r="U33" s="5"/>
      <c r="V33" s="5"/>
      <c r="W33" s="5"/>
      <c r="X33" s="5"/>
      <c r="Y33" s="5"/>
      <c r="Z33" s="5"/>
      <c r="AA33" s="5"/>
      <c r="AB33" s="5"/>
    </row>
    <row r="34" spans="1:28" ht="6" customHeight="1">
      <c r="F34" s="7"/>
      <c r="H34" s="7"/>
      <c r="I34" s="7"/>
      <c r="J34" s="7"/>
      <c r="K34" s="7"/>
      <c r="Q34" s="7"/>
      <c r="R34" s="7"/>
      <c r="S34" s="7"/>
      <c r="T34" s="5"/>
      <c r="U34" s="5"/>
      <c r="V34" s="5"/>
      <c r="W34" s="5"/>
      <c r="X34" s="5"/>
      <c r="Y34" s="5"/>
      <c r="Z34" s="5"/>
      <c r="AA34" s="5"/>
      <c r="AB34" s="5"/>
    </row>
    <row r="35" spans="1:28" ht="15" customHeight="1">
      <c r="A35" s="175"/>
      <c r="B35" s="175"/>
      <c r="C35" s="175"/>
      <c r="D35" s="175"/>
      <c r="L35" s="175"/>
      <c r="M35" s="175"/>
      <c r="N35" s="175"/>
      <c r="O35" s="175"/>
      <c r="T35" s="5"/>
      <c r="U35" s="5"/>
      <c r="V35" s="5"/>
      <c r="W35" s="5"/>
      <c r="X35" s="5"/>
      <c r="Y35" s="5"/>
      <c r="Z35" s="5"/>
      <c r="AA35" s="5"/>
      <c r="AB35" s="5"/>
    </row>
    <row r="36" spans="1:28" ht="19.5" customHeight="1">
      <c r="N36" s="3"/>
      <c r="O36" s="3"/>
      <c r="T36" s="8"/>
      <c r="U36" s="8"/>
      <c r="V36" s="5"/>
      <c r="W36" s="5"/>
      <c r="X36" s="5"/>
      <c r="Y36" s="5"/>
      <c r="Z36" s="5"/>
      <c r="AA36" s="5"/>
      <c r="AB36" s="5"/>
    </row>
    <row r="38" spans="1:28">
      <c r="E38" s="2"/>
      <c r="F38"/>
      <c r="H38"/>
      <c r="I38"/>
      <c r="J38"/>
      <c r="M38" s="81"/>
      <c r="N38" s="81"/>
      <c r="O38" s="81"/>
      <c r="P38" s="2"/>
      <c r="Q38" s="81"/>
      <c r="R38" s="81"/>
      <c r="S38" s="81"/>
      <c r="T38" s="81"/>
      <c r="U38" s="81"/>
    </row>
  </sheetData>
  <mergeCells count="2">
    <mergeCell ref="A35:D35"/>
    <mergeCell ref="L35:O35"/>
  </mergeCells>
  <phoneticPr fontId="13" type="noConversion"/>
  <printOptions horizontalCentered="1"/>
  <pageMargins left="0.59055118110236227" right="0.70866141732283472" top="0.27559055118110237" bottom="0.27559055118110237" header="0.15748031496062992" footer="0"/>
  <pageSetup paperSize="5" scale="84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9"/>
  <sheetViews>
    <sheetView topLeftCell="A2" workbookViewId="0">
      <selection activeCell="A3" sqref="A3"/>
    </sheetView>
  </sheetViews>
  <sheetFormatPr baseColWidth="10" defaultRowHeight="12.75"/>
  <cols>
    <col min="1" max="1" width="7.7109375" customWidth="1"/>
    <col min="2" max="2" width="8.7109375" customWidth="1"/>
    <col min="3" max="4" width="7.7109375" customWidth="1"/>
    <col min="5" max="5" width="8" style="147" customWidth="1"/>
    <col min="6" max="6" width="10.5703125" style="3" customWidth="1"/>
    <col min="7" max="7" width="10" style="147" customWidth="1"/>
    <col min="8" max="8" width="10.42578125" style="3" customWidth="1"/>
    <col min="9" max="10" width="6.7109375" style="3" customWidth="1"/>
    <col min="11" max="11" width="26.7109375" customWidth="1"/>
    <col min="12" max="12" width="7.7109375" customWidth="1"/>
    <col min="13" max="13" width="8.7109375" customWidth="1"/>
    <col min="14" max="15" width="7.7109375" customWidth="1"/>
    <col min="16" max="16" width="8" style="147" customWidth="1"/>
    <col min="17" max="17" width="9.5703125" style="3" customWidth="1"/>
    <col min="18" max="18" width="10" style="3" customWidth="1"/>
    <col min="19" max="19" width="10.85546875" style="3" customWidth="1"/>
    <col min="20" max="20" width="6.7109375" style="2" customWidth="1"/>
    <col min="21" max="21" width="6.7109375" customWidth="1"/>
    <col min="22" max="22" width="7.7109375" customWidth="1"/>
    <col min="23" max="23" width="8.7109375" customWidth="1"/>
    <col min="24" max="24" width="7.7109375" customWidth="1"/>
    <col min="25" max="27" width="8.7109375" customWidth="1"/>
    <col min="28" max="29" width="7.7109375" customWidth="1"/>
  </cols>
  <sheetData>
    <row r="1" spans="1:30" hidden="1"/>
    <row r="2" spans="1:30" ht="20.25" thickBot="1">
      <c r="A2" s="26" t="s">
        <v>23</v>
      </c>
      <c r="B2" s="53" t="s">
        <v>41</v>
      </c>
      <c r="L2" s="53" t="s">
        <v>41</v>
      </c>
      <c r="U2" s="26" t="s">
        <v>34</v>
      </c>
    </row>
    <row r="3" spans="1:30" ht="16.5" thickBot="1">
      <c r="A3" s="3" t="s">
        <v>9</v>
      </c>
      <c r="G3" s="54" t="str">
        <f>+'Maq A'!S2</f>
        <v>ENERO a DICIEMBRE 2019</v>
      </c>
      <c r="H3" s="91"/>
      <c r="I3" s="96"/>
      <c r="J3" s="145"/>
      <c r="K3" s="5"/>
      <c r="L3" s="3" t="s">
        <v>19</v>
      </c>
      <c r="R3" s="54" t="str">
        <f>+'Maq A'!S2</f>
        <v>ENERO a DICIEMBRE 2019</v>
      </c>
      <c r="S3" s="91"/>
      <c r="T3" s="96"/>
      <c r="U3" s="145"/>
      <c r="V3" s="19"/>
      <c r="W3" s="20"/>
      <c r="X3" s="4"/>
      <c r="Y3" s="5"/>
      <c r="Z3" s="8"/>
      <c r="AA3" s="8"/>
      <c r="AB3" s="5"/>
      <c r="AC3" s="5"/>
      <c r="AD3" s="5"/>
    </row>
    <row r="4" spans="1:30" ht="6" customHeight="1" thickBot="1">
      <c r="T4" s="8"/>
      <c r="U4" s="5"/>
      <c r="V4" s="19"/>
      <c r="W4" s="20"/>
      <c r="X4" s="4"/>
      <c r="Y4" s="5"/>
      <c r="Z4" s="8"/>
      <c r="AA4" s="8"/>
      <c r="AB4" s="5"/>
      <c r="AC4" s="5"/>
      <c r="AD4" s="5"/>
    </row>
    <row r="5" spans="1:30" s="11" customFormat="1" ht="24.75" customHeight="1">
      <c r="A5" s="121" t="s">
        <v>2</v>
      </c>
      <c r="B5" s="122" t="s">
        <v>1</v>
      </c>
      <c r="C5" s="123" t="s">
        <v>3</v>
      </c>
      <c r="D5" s="123" t="s">
        <v>4</v>
      </c>
      <c r="E5" s="148" t="s">
        <v>49</v>
      </c>
      <c r="F5" s="124" t="s">
        <v>50</v>
      </c>
      <c r="G5" s="122" t="s">
        <v>55</v>
      </c>
      <c r="H5" s="124" t="s">
        <v>5</v>
      </c>
      <c r="I5" s="122" t="s">
        <v>39</v>
      </c>
      <c r="J5" s="125" t="s">
        <v>40</v>
      </c>
      <c r="K5" s="15"/>
      <c r="L5" s="46" t="s">
        <v>2</v>
      </c>
      <c r="M5" s="93" t="s">
        <v>1</v>
      </c>
      <c r="N5" s="94" t="s">
        <v>3</v>
      </c>
      <c r="O5" s="94" t="s">
        <v>4</v>
      </c>
      <c r="P5" s="150" t="s">
        <v>49</v>
      </c>
      <c r="Q5" s="47" t="s">
        <v>48</v>
      </c>
      <c r="R5" s="122" t="s">
        <v>55</v>
      </c>
      <c r="S5" s="47" t="s">
        <v>5</v>
      </c>
      <c r="T5" s="93" t="s">
        <v>39</v>
      </c>
      <c r="U5" s="95" t="s">
        <v>40</v>
      </c>
      <c r="V5" s="18"/>
      <c r="W5" s="18"/>
      <c r="X5" s="18"/>
      <c r="Y5" s="18"/>
      <c r="Z5" s="18"/>
      <c r="AA5" s="18"/>
      <c r="AB5" s="18"/>
      <c r="AC5" s="18"/>
      <c r="AD5" s="21"/>
    </row>
    <row r="6" spans="1:30" s="38" customFormat="1" ht="21.95" customHeight="1">
      <c r="A6" s="39" t="s">
        <v>6</v>
      </c>
      <c r="B6" s="105">
        <v>23231.19</v>
      </c>
      <c r="C6" s="105">
        <f>B6*20/100</f>
        <v>4646.2380000000003</v>
      </c>
      <c r="D6" s="105">
        <v>4137.47</v>
      </c>
      <c r="E6" s="105">
        <v>2590.08</v>
      </c>
      <c r="F6" s="106">
        <f>SUM(B6:E6)</f>
        <v>34604.978000000003</v>
      </c>
      <c r="G6" s="126">
        <v>1443.57</v>
      </c>
      <c r="H6" s="109">
        <f t="shared" ref="H6:H31" si="0">SUM(F6:G6)</f>
        <v>36048.548000000003</v>
      </c>
      <c r="I6" s="110">
        <f>F6/200*1.5</f>
        <v>259.53733500000004</v>
      </c>
      <c r="J6" s="111">
        <f>F6/200*2</f>
        <v>346.04978000000006</v>
      </c>
      <c r="K6" s="22"/>
      <c r="L6" s="39" t="s">
        <v>6</v>
      </c>
      <c r="M6" s="105">
        <v>22445.1</v>
      </c>
      <c r="N6" s="105">
        <f>M6*20/100</f>
        <v>4489.0200000000004</v>
      </c>
      <c r="O6" s="105">
        <v>3997.47</v>
      </c>
      <c r="P6" s="105">
        <v>2497.7800000000002</v>
      </c>
      <c r="Q6" s="106">
        <f>SUM(M6:P6)</f>
        <v>33429.370000000003</v>
      </c>
      <c r="R6" s="126">
        <v>1443.57</v>
      </c>
      <c r="S6" s="109">
        <f t="shared" ref="S6:S31" si="1">SUM(Q6:R6)</f>
        <v>34872.94</v>
      </c>
      <c r="T6" s="110">
        <f>Q6/200*1.5</f>
        <v>250.72027500000002</v>
      </c>
      <c r="U6" s="111">
        <f>Q6/200*2</f>
        <v>334.2937</v>
      </c>
      <c r="V6" s="22"/>
      <c r="W6" s="22"/>
      <c r="X6" s="22"/>
      <c r="Y6" s="23"/>
      <c r="Z6" s="23"/>
      <c r="AA6" s="24"/>
      <c r="AB6" s="22"/>
      <c r="AC6" s="22"/>
      <c r="AD6" s="25"/>
    </row>
    <row r="7" spans="1:30" s="17" customFormat="1" ht="21.95" customHeight="1">
      <c r="A7" s="112">
        <v>1</v>
      </c>
      <c r="B7" s="128">
        <f>($B$6*1.5%*A7)+$B$6</f>
        <v>23579.65785</v>
      </c>
      <c r="C7" s="105">
        <f t="shared" ref="C7" si="2">B7*20/100</f>
        <v>4715.9315699999997</v>
      </c>
      <c r="D7" s="105">
        <f>+$D$6+$D$6*0.015*A7</f>
        <v>4199.5320499999998</v>
      </c>
      <c r="E7" s="105">
        <f>+$E$6+$E$6*0.015*A7</f>
        <v>2628.9312</v>
      </c>
      <c r="F7" s="106">
        <f t="shared" ref="F7:F31" si="3">SUM(B7:E7)</f>
        <v>35124.052669999997</v>
      </c>
      <c r="G7" s="126">
        <v>1443.57</v>
      </c>
      <c r="H7" s="109">
        <f t="shared" si="0"/>
        <v>36567.622669999997</v>
      </c>
      <c r="I7" s="110">
        <f t="shared" ref="I7" si="4">F7/200*1.5</f>
        <v>263.430395025</v>
      </c>
      <c r="J7" s="111">
        <f t="shared" ref="J7" si="5">F7/200*2</f>
        <v>351.24052669999998</v>
      </c>
      <c r="K7" s="16"/>
      <c r="L7" s="112">
        <v>1</v>
      </c>
      <c r="M7" s="128">
        <f>($M$6*1.5%*L7)+$M$6</f>
        <v>22781.7765</v>
      </c>
      <c r="N7" s="105">
        <f t="shared" ref="N7" si="6">M7*20/100</f>
        <v>4556.3553000000002</v>
      </c>
      <c r="O7" s="105">
        <f>+$O$6+$O$6*0.015*L7</f>
        <v>4057.4320499999999</v>
      </c>
      <c r="P7" s="105">
        <f t="shared" ref="P7:P33" si="7">+$P$6+$P$6*0.015*L7</f>
        <v>2535.2467000000001</v>
      </c>
      <c r="Q7" s="106">
        <f t="shared" ref="Q7:Q31" si="8">SUM(M7:P7)</f>
        <v>33930.810550000002</v>
      </c>
      <c r="R7" s="126">
        <v>1443.57</v>
      </c>
      <c r="S7" s="109">
        <f t="shared" si="1"/>
        <v>35374.380550000002</v>
      </c>
      <c r="T7" s="110">
        <f t="shared" ref="T7" si="9">Q7/200*1.5</f>
        <v>254.48107912500001</v>
      </c>
      <c r="U7" s="111">
        <f t="shared" ref="U7" si="10">Q7/200*2</f>
        <v>339.30810550000001</v>
      </c>
      <c r="V7" s="22"/>
      <c r="W7" s="22"/>
      <c r="X7" s="22"/>
      <c r="Y7" s="23"/>
      <c r="Z7" s="23"/>
      <c r="AA7" s="24"/>
      <c r="AB7" s="22"/>
      <c r="AC7" s="22"/>
      <c r="AD7" s="25"/>
    </row>
    <row r="8" spans="1:30" s="17" customFormat="1" ht="21.95" customHeight="1">
      <c r="A8" s="112">
        <v>2</v>
      </c>
      <c r="B8" s="128">
        <f t="shared" ref="B8:B31" si="11">($B$6*1.5%*A8)+$B$6</f>
        <v>23928.125699999997</v>
      </c>
      <c r="C8" s="105">
        <f t="shared" ref="C8:C31" si="12">B8*20/100</f>
        <v>4785.6251400000001</v>
      </c>
      <c r="D8" s="105">
        <f t="shared" ref="D8:D31" si="13">+$D$6+$D$6*0.015*A8</f>
        <v>4261.5941000000003</v>
      </c>
      <c r="E8" s="105">
        <f t="shared" ref="E8:E31" si="14">+$E$6+$E$6*0.015*A8</f>
        <v>2667.7824000000001</v>
      </c>
      <c r="F8" s="106">
        <f t="shared" si="3"/>
        <v>35643.127339999992</v>
      </c>
      <c r="G8" s="126">
        <v>1443.57</v>
      </c>
      <c r="H8" s="109">
        <f t="shared" si="0"/>
        <v>37086.697339999992</v>
      </c>
      <c r="I8" s="110">
        <f t="shared" ref="I8:I31" si="15">F8/200*1.5</f>
        <v>267.32345504999989</v>
      </c>
      <c r="J8" s="111">
        <f t="shared" ref="J8:J31" si="16">F8/200*2</f>
        <v>356.4312733999999</v>
      </c>
      <c r="K8" s="16"/>
      <c r="L8" s="112">
        <v>2</v>
      </c>
      <c r="M8" s="128">
        <f t="shared" ref="M8:M33" si="17">($M$6*1.5%*L8)+$M$6</f>
        <v>23118.452999999998</v>
      </c>
      <c r="N8" s="105">
        <f t="shared" ref="N8:N33" si="18">M8*20/100</f>
        <v>4623.690599999999</v>
      </c>
      <c r="O8" s="105">
        <f t="shared" ref="O8:O33" si="19">+$O$6+$O$6*0.015*L8</f>
        <v>4117.3940999999995</v>
      </c>
      <c r="P8" s="105">
        <f t="shared" si="7"/>
        <v>2572.7134000000001</v>
      </c>
      <c r="Q8" s="106">
        <f t="shared" si="8"/>
        <v>34432.251099999994</v>
      </c>
      <c r="R8" s="126">
        <v>1443.57</v>
      </c>
      <c r="S8" s="109">
        <f t="shared" si="1"/>
        <v>35875.821099999994</v>
      </c>
      <c r="T8" s="110">
        <f t="shared" ref="T8:T33" si="20">Q8/200*1.5</f>
        <v>258.24188325</v>
      </c>
      <c r="U8" s="111">
        <f t="shared" ref="U8:U33" si="21">Q8/200*2</f>
        <v>344.32251099999996</v>
      </c>
      <c r="V8" s="22"/>
      <c r="W8" s="22"/>
      <c r="X8" s="22"/>
      <c r="Y8" s="23"/>
      <c r="Z8" s="23"/>
      <c r="AA8" s="24"/>
      <c r="AB8" s="22"/>
      <c r="AC8" s="22"/>
      <c r="AD8" s="25"/>
    </row>
    <row r="9" spans="1:30" s="17" customFormat="1" ht="21.95" customHeight="1">
      <c r="A9" s="112">
        <v>3</v>
      </c>
      <c r="B9" s="128">
        <f t="shared" si="11"/>
        <v>24276.593549999998</v>
      </c>
      <c r="C9" s="105">
        <f t="shared" si="12"/>
        <v>4855.3187099999996</v>
      </c>
      <c r="D9" s="105">
        <f t="shared" si="13"/>
        <v>4323.6561500000007</v>
      </c>
      <c r="E9" s="105">
        <f t="shared" si="14"/>
        <v>2706.6336000000001</v>
      </c>
      <c r="F9" s="106">
        <f t="shared" si="3"/>
        <v>36162.202010000001</v>
      </c>
      <c r="G9" s="126">
        <v>1443.57</v>
      </c>
      <c r="H9" s="109">
        <f t="shared" si="0"/>
        <v>37605.772010000001</v>
      </c>
      <c r="I9" s="110">
        <f t="shared" si="15"/>
        <v>271.21651507499996</v>
      </c>
      <c r="J9" s="111">
        <f t="shared" si="16"/>
        <v>361.62202009999999</v>
      </c>
      <c r="K9" s="16"/>
      <c r="L9" s="112">
        <v>3</v>
      </c>
      <c r="M9" s="128">
        <f t="shared" si="17"/>
        <v>23455.129499999999</v>
      </c>
      <c r="N9" s="105">
        <f t="shared" si="18"/>
        <v>4691.0258999999996</v>
      </c>
      <c r="O9" s="105">
        <f t="shared" si="19"/>
        <v>4177.3561499999996</v>
      </c>
      <c r="P9" s="105">
        <f t="shared" si="7"/>
        <v>2610.1801</v>
      </c>
      <c r="Q9" s="106">
        <f t="shared" si="8"/>
        <v>34933.691650000001</v>
      </c>
      <c r="R9" s="126">
        <v>1443.57</v>
      </c>
      <c r="S9" s="109">
        <f t="shared" si="1"/>
        <v>36377.26165</v>
      </c>
      <c r="T9" s="110">
        <f t="shared" si="20"/>
        <v>262.00268737500005</v>
      </c>
      <c r="U9" s="111">
        <f t="shared" si="21"/>
        <v>349.33691650000003</v>
      </c>
      <c r="V9" s="22"/>
      <c r="W9" s="22"/>
      <c r="X9" s="22"/>
      <c r="Y9" s="23"/>
      <c r="Z9" s="23"/>
      <c r="AA9" s="24"/>
      <c r="AB9" s="22"/>
      <c r="AC9" s="22"/>
      <c r="AD9" s="25"/>
    </row>
    <row r="10" spans="1:30" s="17" customFormat="1" ht="21.95" customHeight="1">
      <c r="A10" s="112">
        <v>4</v>
      </c>
      <c r="B10" s="128">
        <f t="shared" si="11"/>
        <v>24625.061399999999</v>
      </c>
      <c r="C10" s="105">
        <f t="shared" si="12"/>
        <v>4925.0122799999999</v>
      </c>
      <c r="D10" s="105">
        <f t="shared" si="13"/>
        <v>4385.7182000000003</v>
      </c>
      <c r="E10" s="105">
        <f t="shared" si="14"/>
        <v>2745.4847999999997</v>
      </c>
      <c r="F10" s="106">
        <f t="shared" si="3"/>
        <v>36681.276679999995</v>
      </c>
      <c r="G10" s="126">
        <v>1443.57</v>
      </c>
      <c r="H10" s="109">
        <f t="shared" si="0"/>
        <v>38124.846679999995</v>
      </c>
      <c r="I10" s="110">
        <f t="shared" si="15"/>
        <v>275.10957509999997</v>
      </c>
      <c r="J10" s="111">
        <f t="shared" si="16"/>
        <v>366.81276679999996</v>
      </c>
      <c r="K10" s="16"/>
      <c r="L10" s="112">
        <v>4</v>
      </c>
      <c r="M10" s="128">
        <f t="shared" si="17"/>
        <v>23791.805999999997</v>
      </c>
      <c r="N10" s="105">
        <f t="shared" si="18"/>
        <v>4758.3611999999994</v>
      </c>
      <c r="O10" s="105">
        <f t="shared" si="19"/>
        <v>4237.3181999999997</v>
      </c>
      <c r="P10" s="105">
        <f t="shared" si="7"/>
        <v>2647.6468000000004</v>
      </c>
      <c r="Q10" s="106">
        <f t="shared" si="8"/>
        <v>35435.1322</v>
      </c>
      <c r="R10" s="126">
        <v>1443.57</v>
      </c>
      <c r="S10" s="109">
        <f t="shared" si="1"/>
        <v>36878.7022</v>
      </c>
      <c r="T10" s="110">
        <f t="shared" si="20"/>
        <v>265.76349149999999</v>
      </c>
      <c r="U10" s="111">
        <f t="shared" si="21"/>
        <v>354.35132199999998</v>
      </c>
      <c r="V10" s="22"/>
      <c r="W10" s="22"/>
      <c r="X10" s="22"/>
      <c r="Y10" s="23"/>
      <c r="Z10" s="23"/>
      <c r="AA10" s="24"/>
      <c r="AB10" s="22"/>
      <c r="AC10" s="22"/>
      <c r="AD10" s="25"/>
    </row>
    <row r="11" spans="1:30" s="17" customFormat="1" ht="21.95" customHeight="1">
      <c r="A11" s="112">
        <v>5</v>
      </c>
      <c r="B11" s="128">
        <f t="shared" si="11"/>
        <v>24973.52925</v>
      </c>
      <c r="C11" s="105">
        <f t="shared" si="12"/>
        <v>4994.7058499999994</v>
      </c>
      <c r="D11" s="105">
        <f t="shared" si="13"/>
        <v>4447.7802499999998</v>
      </c>
      <c r="E11" s="105">
        <f t="shared" si="14"/>
        <v>2784.3359999999998</v>
      </c>
      <c r="F11" s="106">
        <f t="shared" si="3"/>
        <v>37200.351350000004</v>
      </c>
      <c r="G11" s="126">
        <v>1443.57</v>
      </c>
      <c r="H11" s="109">
        <f t="shared" si="0"/>
        <v>38643.921350000004</v>
      </c>
      <c r="I11" s="110">
        <f t="shared" si="15"/>
        <v>279.00263512500004</v>
      </c>
      <c r="J11" s="111">
        <f t="shared" si="16"/>
        <v>372.00351350000005</v>
      </c>
      <c r="K11" s="16"/>
      <c r="L11" s="112">
        <v>5</v>
      </c>
      <c r="M11" s="128">
        <f t="shared" si="17"/>
        <v>24128.482499999998</v>
      </c>
      <c r="N11" s="105">
        <f t="shared" si="18"/>
        <v>4825.6965</v>
      </c>
      <c r="O11" s="105">
        <f t="shared" si="19"/>
        <v>4297.2802499999998</v>
      </c>
      <c r="P11" s="105">
        <f t="shared" si="7"/>
        <v>2685.1135000000004</v>
      </c>
      <c r="Q11" s="106">
        <f t="shared" si="8"/>
        <v>35936.572749999999</v>
      </c>
      <c r="R11" s="126">
        <v>1443.57</v>
      </c>
      <c r="S11" s="109">
        <f t="shared" si="1"/>
        <v>37380.142749999999</v>
      </c>
      <c r="T11" s="110">
        <f t="shared" si="20"/>
        <v>269.52429562499998</v>
      </c>
      <c r="U11" s="111">
        <f t="shared" si="21"/>
        <v>359.36572749999999</v>
      </c>
      <c r="V11" s="22"/>
      <c r="W11" s="22"/>
      <c r="X11" s="22"/>
      <c r="Y11" s="23"/>
      <c r="Z11" s="23"/>
      <c r="AA11" s="24"/>
      <c r="AB11" s="22"/>
      <c r="AC11" s="22"/>
      <c r="AD11" s="25"/>
    </row>
    <row r="12" spans="1:30" s="17" customFormat="1" ht="21.95" customHeight="1">
      <c r="A12" s="112">
        <v>6</v>
      </c>
      <c r="B12" s="128">
        <f t="shared" si="11"/>
        <v>25321.997099999997</v>
      </c>
      <c r="C12" s="105">
        <f t="shared" si="12"/>
        <v>5064.3994199999988</v>
      </c>
      <c r="D12" s="105">
        <f t="shared" si="13"/>
        <v>4509.8423000000003</v>
      </c>
      <c r="E12" s="105">
        <f t="shared" si="14"/>
        <v>2823.1871999999998</v>
      </c>
      <c r="F12" s="106">
        <f t="shared" si="3"/>
        <v>37719.426019999999</v>
      </c>
      <c r="G12" s="126">
        <v>1443.57</v>
      </c>
      <c r="H12" s="109">
        <f t="shared" si="0"/>
        <v>39162.996019999999</v>
      </c>
      <c r="I12" s="110">
        <f t="shared" si="15"/>
        <v>282.89569514999999</v>
      </c>
      <c r="J12" s="111">
        <f t="shared" si="16"/>
        <v>377.19426019999997</v>
      </c>
      <c r="K12" s="16"/>
      <c r="L12" s="112">
        <v>6</v>
      </c>
      <c r="M12" s="128">
        <f t="shared" si="17"/>
        <v>24465.159</v>
      </c>
      <c r="N12" s="105">
        <f t="shared" si="18"/>
        <v>4893.0317999999997</v>
      </c>
      <c r="O12" s="105">
        <f t="shared" si="19"/>
        <v>4357.2422999999999</v>
      </c>
      <c r="P12" s="105">
        <f t="shared" si="7"/>
        <v>2722.5802000000003</v>
      </c>
      <c r="Q12" s="106">
        <f t="shared" si="8"/>
        <v>36438.013300000006</v>
      </c>
      <c r="R12" s="126">
        <v>1443.57</v>
      </c>
      <c r="S12" s="109">
        <f t="shared" si="1"/>
        <v>37881.583300000006</v>
      </c>
      <c r="T12" s="110">
        <f t="shared" si="20"/>
        <v>273.28509975000003</v>
      </c>
      <c r="U12" s="111">
        <f t="shared" si="21"/>
        <v>364.38013300000006</v>
      </c>
      <c r="V12" s="22"/>
      <c r="W12" s="22"/>
      <c r="X12" s="22"/>
      <c r="Y12" s="23"/>
      <c r="Z12" s="23"/>
      <c r="AA12" s="24"/>
      <c r="AB12" s="22"/>
      <c r="AC12" s="22"/>
      <c r="AD12" s="25"/>
    </row>
    <row r="13" spans="1:30" s="17" customFormat="1" ht="21.95" customHeight="1">
      <c r="A13" s="112">
        <v>7</v>
      </c>
      <c r="B13" s="128">
        <f t="shared" si="11"/>
        <v>25670.464949999998</v>
      </c>
      <c r="C13" s="105">
        <f t="shared" si="12"/>
        <v>5134.0929899999992</v>
      </c>
      <c r="D13" s="105">
        <f t="shared" si="13"/>
        <v>4571.9043500000007</v>
      </c>
      <c r="E13" s="105">
        <f t="shared" si="14"/>
        <v>2862.0383999999999</v>
      </c>
      <c r="F13" s="106">
        <f t="shared" si="3"/>
        <v>38238.500689999993</v>
      </c>
      <c r="G13" s="126">
        <v>1443.57</v>
      </c>
      <c r="H13" s="109">
        <f t="shared" si="0"/>
        <v>39682.070689999993</v>
      </c>
      <c r="I13" s="110">
        <f t="shared" si="15"/>
        <v>286.78875517499995</v>
      </c>
      <c r="J13" s="111">
        <f t="shared" si="16"/>
        <v>382.38500689999995</v>
      </c>
      <c r="K13" s="16"/>
      <c r="L13" s="112">
        <v>7</v>
      </c>
      <c r="M13" s="128">
        <f t="shared" si="17"/>
        <v>24801.835499999997</v>
      </c>
      <c r="N13" s="105">
        <f t="shared" si="18"/>
        <v>4960.3670999999995</v>
      </c>
      <c r="O13" s="105">
        <f t="shared" si="19"/>
        <v>4417.20435</v>
      </c>
      <c r="P13" s="105">
        <f t="shared" si="7"/>
        <v>2760.0469000000003</v>
      </c>
      <c r="Q13" s="106">
        <f t="shared" si="8"/>
        <v>36939.453849999998</v>
      </c>
      <c r="R13" s="126">
        <v>1443.57</v>
      </c>
      <c r="S13" s="109">
        <f t="shared" si="1"/>
        <v>38383.023849999998</v>
      </c>
      <c r="T13" s="110">
        <f t="shared" si="20"/>
        <v>277.04590387499996</v>
      </c>
      <c r="U13" s="111">
        <f t="shared" si="21"/>
        <v>369.39453849999995</v>
      </c>
      <c r="V13" s="22"/>
      <c r="W13" s="22"/>
      <c r="X13" s="22"/>
      <c r="Y13" s="23"/>
      <c r="Z13" s="23"/>
      <c r="AA13" s="24"/>
      <c r="AB13" s="22"/>
      <c r="AC13" s="22"/>
      <c r="AD13" s="25"/>
    </row>
    <row r="14" spans="1:30" s="17" customFormat="1" ht="21.95" customHeight="1">
      <c r="A14" s="112">
        <v>8</v>
      </c>
      <c r="B14" s="128">
        <f t="shared" si="11"/>
        <v>26018.932799999999</v>
      </c>
      <c r="C14" s="105">
        <f t="shared" si="12"/>
        <v>5203.7865599999996</v>
      </c>
      <c r="D14" s="105">
        <f t="shared" si="13"/>
        <v>4633.9664000000002</v>
      </c>
      <c r="E14" s="105">
        <f t="shared" si="14"/>
        <v>2900.8896</v>
      </c>
      <c r="F14" s="106">
        <f t="shared" si="3"/>
        <v>38757.575360000003</v>
      </c>
      <c r="G14" s="126">
        <v>1443.57</v>
      </c>
      <c r="H14" s="109">
        <f t="shared" si="0"/>
        <v>40201.145360000002</v>
      </c>
      <c r="I14" s="110">
        <f t="shared" si="15"/>
        <v>290.68181520000002</v>
      </c>
      <c r="J14" s="111">
        <f t="shared" si="16"/>
        <v>387.57575360000004</v>
      </c>
      <c r="K14" s="16"/>
      <c r="L14" s="112">
        <v>8</v>
      </c>
      <c r="M14" s="128">
        <f t="shared" si="17"/>
        <v>25138.511999999999</v>
      </c>
      <c r="N14" s="105">
        <f t="shared" si="18"/>
        <v>5027.7024000000001</v>
      </c>
      <c r="O14" s="105">
        <f t="shared" si="19"/>
        <v>4477.1664000000001</v>
      </c>
      <c r="P14" s="105">
        <f t="shared" si="7"/>
        <v>2797.5136000000002</v>
      </c>
      <c r="Q14" s="106">
        <f t="shared" si="8"/>
        <v>37440.894399999997</v>
      </c>
      <c r="R14" s="126">
        <v>1443.57</v>
      </c>
      <c r="S14" s="109">
        <f t="shared" si="1"/>
        <v>38884.464399999997</v>
      </c>
      <c r="T14" s="110">
        <f t="shared" si="20"/>
        <v>280.80670799999996</v>
      </c>
      <c r="U14" s="111">
        <f t="shared" si="21"/>
        <v>374.40894399999996</v>
      </c>
      <c r="V14" s="22"/>
      <c r="W14" s="22"/>
      <c r="X14" s="22"/>
      <c r="Y14" s="23"/>
      <c r="Z14" s="23"/>
      <c r="AA14" s="24"/>
      <c r="AB14" s="22"/>
      <c r="AC14" s="22"/>
      <c r="AD14" s="25"/>
    </row>
    <row r="15" spans="1:30" s="17" customFormat="1" ht="21.95" customHeight="1">
      <c r="A15" s="112">
        <v>9</v>
      </c>
      <c r="B15" s="128">
        <f t="shared" si="11"/>
        <v>26367.40065</v>
      </c>
      <c r="C15" s="105">
        <f t="shared" si="12"/>
        <v>5273.4801299999999</v>
      </c>
      <c r="D15" s="105">
        <f t="shared" si="13"/>
        <v>4696.0284499999998</v>
      </c>
      <c r="E15" s="105">
        <f t="shared" si="14"/>
        <v>2939.7408</v>
      </c>
      <c r="F15" s="106">
        <f t="shared" si="3"/>
        <v>39276.650029999997</v>
      </c>
      <c r="G15" s="126">
        <v>1443.57</v>
      </c>
      <c r="H15" s="109">
        <f t="shared" si="0"/>
        <v>40720.220029999997</v>
      </c>
      <c r="I15" s="110">
        <f t="shared" si="15"/>
        <v>294.57487522499997</v>
      </c>
      <c r="J15" s="111">
        <f t="shared" si="16"/>
        <v>392.76650029999996</v>
      </c>
      <c r="K15" s="16"/>
      <c r="L15" s="112">
        <v>9</v>
      </c>
      <c r="M15" s="128">
        <f t="shared" si="17"/>
        <v>25475.188499999997</v>
      </c>
      <c r="N15" s="105">
        <f t="shared" si="18"/>
        <v>5095.0376999999989</v>
      </c>
      <c r="O15" s="105">
        <f t="shared" si="19"/>
        <v>4537.1284500000002</v>
      </c>
      <c r="P15" s="105">
        <f t="shared" si="7"/>
        <v>2834.9803000000002</v>
      </c>
      <c r="Q15" s="106">
        <f t="shared" si="8"/>
        <v>37942.334949999997</v>
      </c>
      <c r="R15" s="126">
        <v>1443.57</v>
      </c>
      <c r="S15" s="109">
        <f t="shared" si="1"/>
        <v>39385.904949999996</v>
      </c>
      <c r="T15" s="110">
        <f t="shared" si="20"/>
        <v>284.56751212500001</v>
      </c>
      <c r="U15" s="111">
        <f t="shared" si="21"/>
        <v>379.42334949999997</v>
      </c>
      <c r="V15" s="22"/>
      <c r="W15" s="22"/>
      <c r="X15" s="22"/>
      <c r="Y15" s="23"/>
      <c r="Z15" s="23"/>
      <c r="AA15" s="24"/>
      <c r="AB15" s="22"/>
      <c r="AC15" s="22"/>
      <c r="AD15" s="25"/>
    </row>
    <row r="16" spans="1:30" s="17" customFormat="1" ht="21.95" customHeight="1">
      <c r="A16" s="112">
        <v>10</v>
      </c>
      <c r="B16" s="128">
        <f t="shared" si="11"/>
        <v>26715.868499999997</v>
      </c>
      <c r="C16" s="105">
        <f t="shared" si="12"/>
        <v>5343.1736999999985</v>
      </c>
      <c r="D16" s="105">
        <f t="shared" si="13"/>
        <v>4758.0905000000002</v>
      </c>
      <c r="E16" s="105">
        <f t="shared" si="14"/>
        <v>2978.5920000000001</v>
      </c>
      <c r="F16" s="106">
        <f t="shared" si="3"/>
        <v>39795.724699999992</v>
      </c>
      <c r="G16" s="126">
        <v>1443.57</v>
      </c>
      <c r="H16" s="109">
        <f t="shared" si="0"/>
        <v>41239.294699999991</v>
      </c>
      <c r="I16" s="110">
        <f t="shared" si="15"/>
        <v>298.46793524999998</v>
      </c>
      <c r="J16" s="111">
        <f t="shared" si="16"/>
        <v>397.95724699999994</v>
      </c>
      <c r="K16" s="16"/>
      <c r="L16" s="112">
        <v>10</v>
      </c>
      <c r="M16" s="128">
        <f t="shared" si="17"/>
        <v>25811.864999999998</v>
      </c>
      <c r="N16" s="105">
        <f t="shared" si="18"/>
        <v>5162.3729999999996</v>
      </c>
      <c r="O16" s="105">
        <f t="shared" si="19"/>
        <v>4597.0905000000002</v>
      </c>
      <c r="P16" s="105">
        <f t="shared" si="7"/>
        <v>2872.4470000000001</v>
      </c>
      <c r="Q16" s="106">
        <f t="shared" si="8"/>
        <v>38443.775499999996</v>
      </c>
      <c r="R16" s="126">
        <v>1443.57</v>
      </c>
      <c r="S16" s="109">
        <f t="shared" si="1"/>
        <v>39887.345499999996</v>
      </c>
      <c r="T16" s="110">
        <f t="shared" si="20"/>
        <v>288.32831625</v>
      </c>
      <c r="U16" s="111">
        <f t="shared" si="21"/>
        <v>384.43775499999998</v>
      </c>
      <c r="V16" s="22"/>
      <c r="W16" s="22"/>
      <c r="X16" s="22"/>
      <c r="Y16" s="23"/>
      <c r="Z16" s="23"/>
      <c r="AA16" s="24"/>
      <c r="AB16" s="22"/>
      <c r="AC16" s="22"/>
      <c r="AD16" s="25"/>
    </row>
    <row r="17" spans="1:30" s="17" customFormat="1" ht="21.95" customHeight="1">
      <c r="A17" s="112">
        <v>11</v>
      </c>
      <c r="B17" s="128">
        <f t="shared" si="11"/>
        <v>27064.336349999998</v>
      </c>
      <c r="C17" s="105">
        <f t="shared" si="12"/>
        <v>5412.8672699999997</v>
      </c>
      <c r="D17" s="105">
        <f t="shared" si="13"/>
        <v>4820.1525500000007</v>
      </c>
      <c r="E17" s="105">
        <f t="shared" si="14"/>
        <v>3017.4431999999997</v>
      </c>
      <c r="F17" s="106">
        <f t="shared" si="3"/>
        <v>40314.799370000001</v>
      </c>
      <c r="G17" s="126">
        <v>1443.57</v>
      </c>
      <c r="H17" s="109">
        <f t="shared" si="0"/>
        <v>41758.36937</v>
      </c>
      <c r="I17" s="110">
        <f t="shared" si="15"/>
        <v>302.36099527500005</v>
      </c>
      <c r="J17" s="111">
        <f t="shared" si="16"/>
        <v>403.14799370000003</v>
      </c>
      <c r="K17" s="16"/>
      <c r="L17" s="112">
        <v>11</v>
      </c>
      <c r="M17" s="128">
        <f t="shared" si="17"/>
        <v>26148.541499999999</v>
      </c>
      <c r="N17" s="105">
        <f t="shared" si="18"/>
        <v>5229.7082999999993</v>
      </c>
      <c r="O17" s="105">
        <f t="shared" si="19"/>
        <v>4657.0525499999994</v>
      </c>
      <c r="P17" s="105">
        <f t="shared" si="7"/>
        <v>2909.9137000000001</v>
      </c>
      <c r="Q17" s="106">
        <f t="shared" si="8"/>
        <v>38945.216049999995</v>
      </c>
      <c r="R17" s="126">
        <v>1443.57</v>
      </c>
      <c r="S17" s="109">
        <f t="shared" si="1"/>
        <v>40388.786049999995</v>
      </c>
      <c r="T17" s="110">
        <f t="shared" si="20"/>
        <v>292.08912037499994</v>
      </c>
      <c r="U17" s="111">
        <f t="shared" si="21"/>
        <v>389.45216049999993</v>
      </c>
      <c r="V17" s="22"/>
      <c r="W17" s="22"/>
      <c r="X17" s="22"/>
      <c r="Y17" s="23"/>
      <c r="Z17" s="23"/>
      <c r="AA17" s="24"/>
      <c r="AB17" s="22"/>
      <c r="AC17" s="22"/>
      <c r="AD17" s="25"/>
    </row>
    <row r="18" spans="1:30" s="17" customFormat="1" ht="21.95" customHeight="1">
      <c r="A18" s="112">
        <v>12</v>
      </c>
      <c r="B18" s="128">
        <f t="shared" si="11"/>
        <v>27412.804199999999</v>
      </c>
      <c r="C18" s="105">
        <f t="shared" si="12"/>
        <v>5482.5608400000001</v>
      </c>
      <c r="D18" s="105">
        <f t="shared" si="13"/>
        <v>4882.2146000000002</v>
      </c>
      <c r="E18" s="105">
        <f t="shared" si="14"/>
        <v>3056.2943999999998</v>
      </c>
      <c r="F18" s="106">
        <f t="shared" si="3"/>
        <v>40833.874039999995</v>
      </c>
      <c r="G18" s="126">
        <v>1443.57</v>
      </c>
      <c r="H18" s="109">
        <f t="shared" si="0"/>
        <v>42277.444039999995</v>
      </c>
      <c r="I18" s="110">
        <f t="shared" si="15"/>
        <v>306.25405529999995</v>
      </c>
      <c r="J18" s="111">
        <f t="shared" si="16"/>
        <v>408.33874039999995</v>
      </c>
      <c r="K18" s="16"/>
      <c r="L18" s="112">
        <v>12</v>
      </c>
      <c r="M18" s="128">
        <f t="shared" si="17"/>
        <v>26485.217999999997</v>
      </c>
      <c r="N18" s="105">
        <f t="shared" si="18"/>
        <v>5297.0436</v>
      </c>
      <c r="O18" s="105">
        <f t="shared" si="19"/>
        <v>4717.0145999999995</v>
      </c>
      <c r="P18" s="105">
        <f t="shared" si="7"/>
        <v>2947.3804</v>
      </c>
      <c r="Q18" s="106">
        <f t="shared" si="8"/>
        <v>39446.656600000002</v>
      </c>
      <c r="R18" s="126">
        <v>1443.57</v>
      </c>
      <c r="S18" s="109">
        <f t="shared" si="1"/>
        <v>40890.226600000002</v>
      </c>
      <c r="T18" s="110">
        <f t="shared" si="20"/>
        <v>295.84992449999999</v>
      </c>
      <c r="U18" s="111">
        <f t="shared" si="21"/>
        <v>394.466566</v>
      </c>
      <c r="V18" s="22"/>
      <c r="W18" s="22"/>
      <c r="X18" s="22"/>
      <c r="Y18" s="23"/>
      <c r="Z18" s="23"/>
      <c r="AA18" s="24"/>
      <c r="AB18" s="22"/>
      <c r="AC18" s="22"/>
      <c r="AD18" s="25"/>
    </row>
    <row r="19" spans="1:30" s="17" customFormat="1" ht="21.95" customHeight="1">
      <c r="A19" s="112">
        <v>13</v>
      </c>
      <c r="B19" s="128">
        <f t="shared" si="11"/>
        <v>27761.27205</v>
      </c>
      <c r="C19" s="105">
        <f t="shared" si="12"/>
        <v>5552.2544099999996</v>
      </c>
      <c r="D19" s="105">
        <f t="shared" si="13"/>
        <v>4944.2766499999998</v>
      </c>
      <c r="E19" s="105">
        <f t="shared" si="14"/>
        <v>3095.1455999999998</v>
      </c>
      <c r="F19" s="106">
        <f t="shared" si="3"/>
        <v>41352.948709999997</v>
      </c>
      <c r="G19" s="126">
        <v>1443.57</v>
      </c>
      <c r="H19" s="109">
        <f t="shared" si="0"/>
        <v>42796.518709999997</v>
      </c>
      <c r="I19" s="110">
        <f t="shared" si="15"/>
        <v>310.14711532499996</v>
      </c>
      <c r="J19" s="111">
        <f t="shared" si="16"/>
        <v>413.52948709999998</v>
      </c>
      <c r="K19" s="16"/>
      <c r="L19" s="112">
        <v>13</v>
      </c>
      <c r="M19" s="128">
        <f t="shared" si="17"/>
        <v>26821.894499999999</v>
      </c>
      <c r="N19" s="105">
        <f t="shared" si="18"/>
        <v>5364.3788999999997</v>
      </c>
      <c r="O19" s="105">
        <f t="shared" si="19"/>
        <v>4776.9766499999996</v>
      </c>
      <c r="P19" s="105">
        <f t="shared" si="7"/>
        <v>2984.8471000000004</v>
      </c>
      <c r="Q19" s="106">
        <f t="shared" si="8"/>
        <v>39948.097149999994</v>
      </c>
      <c r="R19" s="126">
        <v>1443.57</v>
      </c>
      <c r="S19" s="109">
        <f t="shared" si="1"/>
        <v>41391.667149999994</v>
      </c>
      <c r="T19" s="110">
        <f t="shared" si="20"/>
        <v>299.61072862499998</v>
      </c>
      <c r="U19" s="111">
        <f t="shared" si="21"/>
        <v>399.48097149999995</v>
      </c>
      <c r="V19" s="22"/>
      <c r="W19" s="22"/>
      <c r="X19" s="22"/>
      <c r="Y19" s="23"/>
      <c r="Z19" s="23"/>
      <c r="AA19" s="24"/>
      <c r="AB19" s="22"/>
      <c r="AC19" s="22"/>
      <c r="AD19" s="25"/>
    </row>
    <row r="20" spans="1:30" s="17" customFormat="1" ht="21.95" customHeight="1">
      <c r="A20" s="112">
        <v>14</v>
      </c>
      <c r="B20" s="128">
        <f t="shared" si="11"/>
        <v>28109.739899999997</v>
      </c>
      <c r="C20" s="105">
        <f t="shared" si="12"/>
        <v>5621.9479799999999</v>
      </c>
      <c r="D20" s="105">
        <f t="shared" si="13"/>
        <v>5006.3387000000002</v>
      </c>
      <c r="E20" s="105">
        <f t="shared" si="14"/>
        <v>3133.9967999999999</v>
      </c>
      <c r="F20" s="106">
        <f t="shared" si="3"/>
        <v>41872.023379999999</v>
      </c>
      <c r="G20" s="126">
        <v>1443.57</v>
      </c>
      <c r="H20" s="109">
        <f t="shared" si="0"/>
        <v>43315.593379999998</v>
      </c>
      <c r="I20" s="110">
        <f t="shared" si="15"/>
        <v>314.04017534999997</v>
      </c>
      <c r="J20" s="111">
        <f t="shared" si="16"/>
        <v>418.72023379999996</v>
      </c>
      <c r="K20" s="16"/>
      <c r="L20" s="112">
        <v>14</v>
      </c>
      <c r="M20" s="128">
        <f t="shared" si="17"/>
        <v>27158.570999999996</v>
      </c>
      <c r="N20" s="105">
        <f t="shared" si="18"/>
        <v>5431.7141999999994</v>
      </c>
      <c r="O20" s="105">
        <f t="shared" si="19"/>
        <v>4836.9386999999997</v>
      </c>
      <c r="P20" s="105">
        <f t="shared" si="7"/>
        <v>3022.3138000000004</v>
      </c>
      <c r="Q20" s="106">
        <f t="shared" si="8"/>
        <v>40449.537700000001</v>
      </c>
      <c r="R20" s="126">
        <v>1443.57</v>
      </c>
      <c r="S20" s="109">
        <f t="shared" si="1"/>
        <v>41893.1077</v>
      </c>
      <c r="T20" s="110">
        <f t="shared" si="20"/>
        <v>303.37153275000003</v>
      </c>
      <c r="U20" s="111">
        <f t="shared" si="21"/>
        <v>404.49537700000002</v>
      </c>
      <c r="V20" s="22"/>
      <c r="W20" s="22"/>
      <c r="X20" s="22"/>
      <c r="Y20" s="23"/>
      <c r="Z20" s="23"/>
      <c r="AA20" s="24"/>
      <c r="AB20" s="22"/>
      <c r="AC20" s="22"/>
      <c r="AD20" s="25"/>
    </row>
    <row r="21" spans="1:30" s="17" customFormat="1" ht="21.95" customHeight="1">
      <c r="A21" s="112">
        <v>15</v>
      </c>
      <c r="B21" s="128">
        <f t="shared" si="11"/>
        <v>28458.207749999998</v>
      </c>
      <c r="C21" s="105">
        <f t="shared" si="12"/>
        <v>5691.6415499999994</v>
      </c>
      <c r="D21" s="105">
        <f t="shared" si="13"/>
        <v>5068.4007500000007</v>
      </c>
      <c r="E21" s="105">
        <f t="shared" si="14"/>
        <v>3172.848</v>
      </c>
      <c r="F21" s="106">
        <f t="shared" si="3"/>
        <v>42391.098049999993</v>
      </c>
      <c r="G21" s="126">
        <v>1443.57</v>
      </c>
      <c r="H21" s="109">
        <f t="shared" si="0"/>
        <v>43834.668049999993</v>
      </c>
      <c r="I21" s="110">
        <f t="shared" si="15"/>
        <v>317.93323537499998</v>
      </c>
      <c r="J21" s="111">
        <f t="shared" si="16"/>
        <v>423.91098049999994</v>
      </c>
      <c r="K21" s="16"/>
      <c r="L21" s="112">
        <v>15</v>
      </c>
      <c r="M21" s="128">
        <f t="shared" si="17"/>
        <v>27495.247499999998</v>
      </c>
      <c r="N21" s="105">
        <f t="shared" si="18"/>
        <v>5499.0494999999992</v>
      </c>
      <c r="O21" s="105">
        <f t="shared" si="19"/>
        <v>4896.9007499999998</v>
      </c>
      <c r="P21" s="105">
        <f t="shared" si="7"/>
        <v>3059.7805000000003</v>
      </c>
      <c r="Q21" s="106">
        <f t="shared" si="8"/>
        <v>40950.97825</v>
      </c>
      <c r="R21" s="126">
        <v>1443.57</v>
      </c>
      <c r="S21" s="109">
        <f t="shared" si="1"/>
        <v>42394.54825</v>
      </c>
      <c r="T21" s="110">
        <f t="shared" si="20"/>
        <v>307.13233687500002</v>
      </c>
      <c r="U21" s="111">
        <f t="shared" si="21"/>
        <v>409.50978250000003</v>
      </c>
      <c r="V21" s="22"/>
      <c r="W21" s="22"/>
      <c r="X21" s="22"/>
      <c r="Y21" s="23"/>
      <c r="Z21" s="23"/>
      <c r="AA21" s="24"/>
      <c r="AB21" s="22"/>
      <c r="AC21" s="22"/>
      <c r="AD21" s="25"/>
    </row>
    <row r="22" spans="1:30" s="17" customFormat="1" ht="21.95" customHeight="1">
      <c r="A22" s="112">
        <v>16</v>
      </c>
      <c r="B22" s="128">
        <f t="shared" si="11"/>
        <v>28806.675599999999</v>
      </c>
      <c r="C22" s="105">
        <f t="shared" si="12"/>
        <v>5761.3351199999997</v>
      </c>
      <c r="D22" s="105">
        <f t="shared" si="13"/>
        <v>5130.4628000000002</v>
      </c>
      <c r="E22" s="105">
        <f t="shared" si="14"/>
        <v>3211.6992</v>
      </c>
      <c r="F22" s="106">
        <f t="shared" si="3"/>
        <v>42910.172720000002</v>
      </c>
      <c r="G22" s="126">
        <v>1443.57</v>
      </c>
      <c r="H22" s="109">
        <f t="shared" si="0"/>
        <v>44353.742720000002</v>
      </c>
      <c r="I22" s="110">
        <f t="shared" si="15"/>
        <v>321.82629540000005</v>
      </c>
      <c r="J22" s="111">
        <f t="shared" si="16"/>
        <v>429.10172720000003</v>
      </c>
      <c r="K22" s="16"/>
      <c r="L22" s="112">
        <v>16</v>
      </c>
      <c r="M22" s="128">
        <f t="shared" si="17"/>
        <v>27831.923999999999</v>
      </c>
      <c r="N22" s="105">
        <f t="shared" si="18"/>
        <v>5566.3847999999998</v>
      </c>
      <c r="O22" s="105">
        <f t="shared" si="19"/>
        <v>4956.8627999999999</v>
      </c>
      <c r="P22" s="105">
        <f t="shared" si="7"/>
        <v>3097.2472000000002</v>
      </c>
      <c r="Q22" s="106">
        <f t="shared" si="8"/>
        <v>41452.418799999999</v>
      </c>
      <c r="R22" s="126">
        <v>1443.57</v>
      </c>
      <c r="S22" s="109">
        <f t="shared" si="1"/>
        <v>42895.988799999999</v>
      </c>
      <c r="T22" s="110">
        <f t="shared" si="20"/>
        <v>310.89314100000001</v>
      </c>
      <c r="U22" s="111">
        <f t="shared" si="21"/>
        <v>414.52418799999998</v>
      </c>
      <c r="V22" s="22"/>
      <c r="W22" s="22"/>
      <c r="X22" s="22"/>
      <c r="Y22" s="23"/>
      <c r="Z22" s="23"/>
      <c r="AA22" s="24"/>
      <c r="AB22" s="22"/>
      <c r="AC22" s="22"/>
      <c r="AD22" s="25"/>
    </row>
    <row r="23" spans="1:30" s="17" customFormat="1" ht="21.95" customHeight="1">
      <c r="A23" s="112">
        <v>17</v>
      </c>
      <c r="B23" s="128">
        <f t="shared" si="11"/>
        <v>29155.143449999996</v>
      </c>
      <c r="C23" s="105">
        <f t="shared" si="12"/>
        <v>5831.0286899999992</v>
      </c>
      <c r="D23" s="105">
        <f t="shared" si="13"/>
        <v>5192.5248499999998</v>
      </c>
      <c r="E23" s="105">
        <f t="shared" si="14"/>
        <v>3250.5504000000001</v>
      </c>
      <c r="F23" s="106">
        <f t="shared" si="3"/>
        <v>43429.247389999997</v>
      </c>
      <c r="G23" s="126">
        <v>1443.57</v>
      </c>
      <c r="H23" s="109">
        <f t="shared" si="0"/>
        <v>44872.817389999997</v>
      </c>
      <c r="I23" s="110">
        <f t="shared" si="15"/>
        <v>325.71935542499995</v>
      </c>
      <c r="J23" s="111">
        <f t="shared" si="16"/>
        <v>434.29247389999995</v>
      </c>
      <c r="K23" s="16"/>
      <c r="L23" s="112">
        <v>17</v>
      </c>
      <c r="M23" s="128">
        <f t="shared" si="17"/>
        <v>28168.600499999997</v>
      </c>
      <c r="N23" s="105">
        <f t="shared" si="18"/>
        <v>5633.7200999999986</v>
      </c>
      <c r="O23" s="105">
        <f t="shared" si="19"/>
        <v>5016.82485</v>
      </c>
      <c r="P23" s="105">
        <f t="shared" si="7"/>
        <v>3134.7139000000002</v>
      </c>
      <c r="Q23" s="106">
        <f t="shared" si="8"/>
        <v>41953.859349999992</v>
      </c>
      <c r="R23" s="126">
        <v>1443.57</v>
      </c>
      <c r="S23" s="109">
        <f t="shared" si="1"/>
        <v>43397.429349999991</v>
      </c>
      <c r="T23" s="110">
        <f t="shared" si="20"/>
        <v>314.65394512499995</v>
      </c>
      <c r="U23" s="111">
        <f t="shared" si="21"/>
        <v>419.53859349999993</v>
      </c>
      <c r="V23" s="22"/>
      <c r="W23" s="22"/>
      <c r="X23" s="22"/>
      <c r="Y23" s="23"/>
      <c r="Z23" s="23"/>
      <c r="AA23" s="24"/>
      <c r="AB23" s="22"/>
      <c r="AC23" s="22"/>
      <c r="AD23" s="25"/>
    </row>
    <row r="24" spans="1:30" s="17" customFormat="1" ht="21.95" customHeight="1">
      <c r="A24" s="112">
        <v>18</v>
      </c>
      <c r="B24" s="128">
        <f t="shared" si="11"/>
        <v>29503.611299999997</v>
      </c>
      <c r="C24" s="105">
        <f t="shared" si="12"/>
        <v>5900.7222599999986</v>
      </c>
      <c r="D24" s="105">
        <f t="shared" si="13"/>
        <v>5254.5869000000002</v>
      </c>
      <c r="E24" s="105">
        <f t="shared" si="14"/>
        <v>3289.4016000000001</v>
      </c>
      <c r="F24" s="106">
        <f t="shared" si="3"/>
        <v>43948.322059999999</v>
      </c>
      <c r="G24" s="126">
        <v>1443.57</v>
      </c>
      <c r="H24" s="109">
        <f t="shared" si="0"/>
        <v>45391.892059999998</v>
      </c>
      <c r="I24" s="110">
        <f t="shared" si="15"/>
        <v>329.61241544999996</v>
      </c>
      <c r="J24" s="111">
        <f t="shared" si="16"/>
        <v>439.48322059999998</v>
      </c>
      <c r="K24" s="16"/>
      <c r="L24" s="112">
        <v>18</v>
      </c>
      <c r="M24" s="128">
        <f t="shared" si="17"/>
        <v>28505.276999999998</v>
      </c>
      <c r="N24" s="105">
        <f t="shared" si="18"/>
        <v>5701.0553999999993</v>
      </c>
      <c r="O24" s="105">
        <f t="shared" si="19"/>
        <v>5076.7869000000001</v>
      </c>
      <c r="P24" s="105">
        <f t="shared" si="7"/>
        <v>3172.1806000000001</v>
      </c>
      <c r="Q24" s="106">
        <f t="shared" si="8"/>
        <v>42455.299899999998</v>
      </c>
      <c r="R24" s="126">
        <v>1443.57</v>
      </c>
      <c r="S24" s="109">
        <f t="shared" si="1"/>
        <v>43898.869899999998</v>
      </c>
      <c r="T24" s="110">
        <f t="shared" si="20"/>
        <v>318.41474925</v>
      </c>
      <c r="U24" s="111">
        <f t="shared" si="21"/>
        <v>424.552999</v>
      </c>
      <c r="V24" s="22"/>
      <c r="W24" s="22"/>
      <c r="X24" s="22"/>
      <c r="Y24" s="23"/>
      <c r="Z24" s="23"/>
      <c r="AA24" s="24"/>
      <c r="AB24" s="22"/>
      <c r="AC24" s="22"/>
      <c r="AD24" s="25"/>
    </row>
    <row r="25" spans="1:30" s="17" customFormat="1" ht="21.95" customHeight="1">
      <c r="A25" s="112">
        <v>19</v>
      </c>
      <c r="B25" s="128">
        <f t="shared" si="11"/>
        <v>29852.079149999998</v>
      </c>
      <c r="C25" s="105">
        <f t="shared" si="12"/>
        <v>5970.4158299999999</v>
      </c>
      <c r="D25" s="105">
        <f t="shared" si="13"/>
        <v>5316.6489500000007</v>
      </c>
      <c r="E25" s="105">
        <f t="shared" si="14"/>
        <v>3328.2527999999998</v>
      </c>
      <c r="F25" s="106">
        <f t="shared" si="3"/>
        <v>44467.39673</v>
      </c>
      <c r="G25" s="126">
        <v>1443.57</v>
      </c>
      <c r="H25" s="109">
        <f t="shared" si="0"/>
        <v>45910.96673</v>
      </c>
      <c r="I25" s="110">
        <f t="shared" si="15"/>
        <v>333.50547547500003</v>
      </c>
      <c r="J25" s="111">
        <f t="shared" si="16"/>
        <v>444.67396730000002</v>
      </c>
      <c r="K25" s="16"/>
      <c r="L25" s="112">
        <v>19</v>
      </c>
      <c r="M25" s="128">
        <f t="shared" si="17"/>
        <v>28841.953499999996</v>
      </c>
      <c r="N25" s="105">
        <f t="shared" si="18"/>
        <v>5768.3906999999999</v>
      </c>
      <c r="O25" s="105">
        <f t="shared" si="19"/>
        <v>5136.7489499999992</v>
      </c>
      <c r="P25" s="105">
        <f t="shared" si="7"/>
        <v>3209.6473000000005</v>
      </c>
      <c r="Q25" s="106">
        <f t="shared" si="8"/>
        <v>42956.740449999998</v>
      </c>
      <c r="R25" s="126">
        <v>1443.57</v>
      </c>
      <c r="S25" s="109">
        <f t="shared" si="1"/>
        <v>44400.310449999997</v>
      </c>
      <c r="T25" s="110">
        <f t="shared" si="20"/>
        <v>322.17555337499994</v>
      </c>
      <c r="U25" s="111">
        <f t="shared" si="21"/>
        <v>429.56740449999995</v>
      </c>
      <c r="V25" s="22"/>
      <c r="W25" s="22"/>
      <c r="X25" s="22"/>
      <c r="Y25" s="23"/>
      <c r="Z25" s="23"/>
      <c r="AA25" s="24"/>
      <c r="AB25" s="22"/>
      <c r="AC25" s="22"/>
      <c r="AD25" s="25"/>
    </row>
    <row r="26" spans="1:30" s="17" customFormat="1" ht="21.95" customHeight="1">
      <c r="A26" s="112">
        <v>20</v>
      </c>
      <c r="B26" s="128">
        <f t="shared" si="11"/>
        <v>30200.546999999999</v>
      </c>
      <c r="C26" s="105">
        <f t="shared" si="12"/>
        <v>6040.1093999999994</v>
      </c>
      <c r="D26" s="105">
        <f t="shared" si="13"/>
        <v>5378.7110000000002</v>
      </c>
      <c r="E26" s="105">
        <f t="shared" si="14"/>
        <v>3367.1039999999998</v>
      </c>
      <c r="F26" s="106">
        <f t="shared" si="3"/>
        <v>44986.471400000002</v>
      </c>
      <c r="G26" s="126">
        <v>1443.57</v>
      </c>
      <c r="H26" s="109">
        <f t="shared" si="0"/>
        <v>46430.041400000002</v>
      </c>
      <c r="I26" s="110">
        <f t="shared" si="15"/>
        <v>337.39853550000004</v>
      </c>
      <c r="J26" s="111">
        <f t="shared" si="16"/>
        <v>449.86471400000005</v>
      </c>
      <c r="K26" s="16"/>
      <c r="L26" s="112">
        <v>20</v>
      </c>
      <c r="M26" s="128">
        <f t="shared" si="17"/>
        <v>29178.629999999997</v>
      </c>
      <c r="N26" s="105">
        <f t="shared" si="18"/>
        <v>5835.7259999999997</v>
      </c>
      <c r="O26" s="105">
        <f t="shared" si="19"/>
        <v>5196.7109999999993</v>
      </c>
      <c r="P26" s="105">
        <f t="shared" si="7"/>
        <v>3247.1140000000005</v>
      </c>
      <c r="Q26" s="106">
        <f t="shared" si="8"/>
        <v>43458.180999999997</v>
      </c>
      <c r="R26" s="126">
        <v>1443.57</v>
      </c>
      <c r="S26" s="109">
        <f t="shared" si="1"/>
        <v>44901.750999999997</v>
      </c>
      <c r="T26" s="110">
        <f t="shared" si="20"/>
        <v>325.93635749999999</v>
      </c>
      <c r="U26" s="111">
        <f t="shared" si="21"/>
        <v>434.58180999999996</v>
      </c>
      <c r="V26" s="22"/>
      <c r="W26" s="22"/>
      <c r="X26" s="22"/>
      <c r="Y26" s="23"/>
      <c r="Z26" s="23"/>
      <c r="AA26" s="24"/>
      <c r="AB26" s="22"/>
      <c r="AC26" s="22"/>
      <c r="AD26" s="25"/>
    </row>
    <row r="27" spans="1:30" s="17" customFormat="1" ht="21.95" customHeight="1">
      <c r="A27" s="112">
        <v>21</v>
      </c>
      <c r="B27" s="128">
        <f t="shared" si="11"/>
        <v>30549.01485</v>
      </c>
      <c r="C27" s="105">
        <f t="shared" si="12"/>
        <v>6109.8029700000006</v>
      </c>
      <c r="D27" s="105">
        <f t="shared" si="13"/>
        <v>5440.7730499999998</v>
      </c>
      <c r="E27" s="105">
        <f t="shared" si="14"/>
        <v>3405.9551999999999</v>
      </c>
      <c r="F27" s="106">
        <f t="shared" si="3"/>
        <v>45505.546069999997</v>
      </c>
      <c r="G27" s="126">
        <v>1443.57</v>
      </c>
      <c r="H27" s="109">
        <f t="shared" si="0"/>
        <v>46949.116069999996</v>
      </c>
      <c r="I27" s="110">
        <f t="shared" si="15"/>
        <v>341.29159552499999</v>
      </c>
      <c r="J27" s="111">
        <f t="shared" si="16"/>
        <v>455.05546069999997</v>
      </c>
      <c r="K27" s="16"/>
      <c r="L27" s="112">
        <v>21</v>
      </c>
      <c r="M27" s="128">
        <f t="shared" si="17"/>
        <v>29515.306499999999</v>
      </c>
      <c r="N27" s="105">
        <f t="shared" si="18"/>
        <v>5903.0613000000003</v>
      </c>
      <c r="O27" s="105">
        <f t="shared" si="19"/>
        <v>5256.6730499999994</v>
      </c>
      <c r="P27" s="105">
        <f t="shared" si="7"/>
        <v>3284.5807000000004</v>
      </c>
      <c r="Q27" s="106">
        <f t="shared" si="8"/>
        <v>43959.621549999996</v>
      </c>
      <c r="R27" s="126">
        <v>1443.57</v>
      </c>
      <c r="S27" s="109">
        <f t="shared" si="1"/>
        <v>45403.191549999996</v>
      </c>
      <c r="T27" s="110">
        <f t="shared" si="20"/>
        <v>329.69716162499998</v>
      </c>
      <c r="U27" s="111">
        <f t="shared" si="21"/>
        <v>439.59621549999997</v>
      </c>
      <c r="V27" s="22"/>
      <c r="W27" s="22"/>
      <c r="X27" s="22"/>
      <c r="Y27" s="23"/>
      <c r="Z27" s="23"/>
      <c r="AA27" s="24"/>
      <c r="AB27" s="22"/>
      <c r="AC27" s="22"/>
      <c r="AD27" s="25"/>
    </row>
    <row r="28" spans="1:30" s="17" customFormat="1" ht="21.95" customHeight="1">
      <c r="A28" s="112">
        <v>22</v>
      </c>
      <c r="B28" s="128">
        <f t="shared" si="11"/>
        <v>30897.482699999997</v>
      </c>
      <c r="C28" s="105">
        <f t="shared" si="12"/>
        <v>6179.4965400000001</v>
      </c>
      <c r="D28" s="105">
        <f t="shared" si="13"/>
        <v>5502.8351000000002</v>
      </c>
      <c r="E28" s="105">
        <f t="shared" si="14"/>
        <v>3444.8063999999999</v>
      </c>
      <c r="F28" s="106">
        <f t="shared" si="3"/>
        <v>46024.620739999998</v>
      </c>
      <c r="G28" s="126">
        <v>1443.57</v>
      </c>
      <c r="H28" s="109">
        <f t="shared" si="0"/>
        <v>47468.190739999998</v>
      </c>
      <c r="I28" s="110">
        <f t="shared" si="15"/>
        <v>345.18465555</v>
      </c>
      <c r="J28" s="111">
        <f t="shared" si="16"/>
        <v>460.2462074</v>
      </c>
      <c r="K28" s="16"/>
      <c r="L28" s="112">
        <v>22</v>
      </c>
      <c r="M28" s="128">
        <f t="shared" si="17"/>
        <v>29851.983</v>
      </c>
      <c r="N28" s="105">
        <f t="shared" si="18"/>
        <v>5970.3966</v>
      </c>
      <c r="O28" s="105">
        <f t="shared" si="19"/>
        <v>5316.6350999999995</v>
      </c>
      <c r="P28" s="105">
        <f t="shared" si="7"/>
        <v>3322.0474000000004</v>
      </c>
      <c r="Q28" s="106">
        <f t="shared" si="8"/>
        <v>44461.062100000003</v>
      </c>
      <c r="R28" s="126">
        <v>1443.57</v>
      </c>
      <c r="S28" s="109">
        <f t="shared" si="1"/>
        <v>45904.632100000003</v>
      </c>
      <c r="T28" s="110">
        <f t="shared" si="20"/>
        <v>333.45796575000003</v>
      </c>
      <c r="U28" s="111">
        <f t="shared" si="21"/>
        <v>444.61062100000004</v>
      </c>
      <c r="V28" s="22"/>
      <c r="W28" s="22"/>
      <c r="X28" s="22"/>
      <c r="Y28" s="23"/>
      <c r="Z28" s="23"/>
      <c r="AA28" s="24"/>
      <c r="AB28" s="22"/>
      <c r="AC28" s="22"/>
      <c r="AD28" s="25"/>
    </row>
    <row r="29" spans="1:30" s="17" customFormat="1" ht="21.95" customHeight="1">
      <c r="A29" s="112">
        <v>23</v>
      </c>
      <c r="B29" s="128">
        <f t="shared" si="11"/>
        <v>31245.950549999998</v>
      </c>
      <c r="C29" s="105">
        <f t="shared" si="12"/>
        <v>6249.1901099999995</v>
      </c>
      <c r="D29" s="105">
        <f t="shared" si="13"/>
        <v>5564.8971500000007</v>
      </c>
      <c r="E29" s="105">
        <f t="shared" si="14"/>
        <v>3483.6576</v>
      </c>
      <c r="F29" s="106">
        <f t="shared" si="3"/>
        <v>46543.695409999993</v>
      </c>
      <c r="G29" s="126">
        <v>1443.57</v>
      </c>
      <c r="H29" s="109">
        <f t="shared" si="0"/>
        <v>47987.265409999993</v>
      </c>
      <c r="I29" s="110">
        <f t="shared" si="15"/>
        <v>349.07771557499996</v>
      </c>
      <c r="J29" s="111">
        <f t="shared" si="16"/>
        <v>465.43695409999992</v>
      </c>
      <c r="K29" s="16"/>
      <c r="L29" s="112">
        <v>23</v>
      </c>
      <c r="M29" s="128">
        <f t="shared" si="17"/>
        <v>30188.659499999998</v>
      </c>
      <c r="N29" s="105">
        <f t="shared" si="18"/>
        <v>6037.7318999999998</v>
      </c>
      <c r="O29" s="105">
        <f t="shared" si="19"/>
        <v>5376.5971499999996</v>
      </c>
      <c r="P29" s="105">
        <f t="shared" si="7"/>
        <v>3359.5141000000003</v>
      </c>
      <c r="Q29" s="106">
        <f t="shared" si="8"/>
        <v>44962.502650000002</v>
      </c>
      <c r="R29" s="126">
        <v>1443.57</v>
      </c>
      <c r="S29" s="109">
        <f t="shared" si="1"/>
        <v>46406.072650000002</v>
      </c>
      <c r="T29" s="110">
        <f t="shared" si="20"/>
        <v>337.21876987500002</v>
      </c>
      <c r="U29" s="111">
        <f t="shared" si="21"/>
        <v>449.62502650000005</v>
      </c>
      <c r="V29" s="22"/>
      <c r="W29" s="22"/>
      <c r="X29" s="22"/>
      <c r="Y29" s="23"/>
      <c r="Z29" s="23"/>
      <c r="AA29" s="24"/>
      <c r="AB29" s="22"/>
      <c r="AC29" s="22"/>
      <c r="AD29" s="25"/>
    </row>
    <row r="30" spans="1:30" s="17" customFormat="1" ht="21.95" customHeight="1">
      <c r="A30" s="112">
        <v>24</v>
      </c>
      <c r="B30" s="128">
        <f t="shared" si="11"/>
        <v>31594.418399999995</v>
      </c>
      <c r="C30" s="105">
        <f t="shared" si="12"/>
        <v>6318.883679999999</v>
      </c>
      <c r="D30" s="105">
        <f t="shared" si="13"/>
        <v>5626.9592000000002</v>
      </c>
      <c r="E30" s="105">
        <f t="shared" si="14"/>
        <v>3522.5087999999996</v>
      </c>
      <c r="F30" s="106">
        <f t="shared" si="3"/>
        <v>47062.770079999988</v>
      </c>
      <c r="G30" s="126">
        <v>1443.57</v>
      </c>
      <c r="H30" s="109">
        <f t="shared" si="0"/>
        <v>48506.340079999987</v>
      </c>
      <c r="I30" s="110">
        <f t="shared" si="15"/>
        <v>352.97077559999991</v>
      </c>
      <c r="J30" s="111">
        <f t="shared" si="16"/>
        <v>470.6277007999999</v>
      </c>
      <c r="K30" s="16"/>
      <c r="L30" s="112">
        <v>24</v>
      </c>
      <c r="M30" s="128">
        <f t="shared" si="17"/>
        <v>30525.335999999996</v>
      </c>
      <c r="N30" s="105">
        <f t="shared" si="18"/>
        <v>6105.0671999999995</v>
      </c>
      <c r="O30" s="105">
        <f t="shared" si="19"/>
        <v>5436.5591999999997</v>
      </c>
      <c r="P30" s="105">
        <f t="shared" si="7"/>
        <v>3396.9808000000003</v>
      </c>
      <c r="Q30" s="106">
        <f t="shared" si="8"/>
        <v>45463.943199999987</v>
      </c>
      <c r="R30" s="126">
        <v>1443.57</v>
      </c>
      <c r="S30" s="109">
        <f t="shared" si="1"/>
        <v>46907.513199999987</v>
      </c>
      <c r="T30" s="110">
        <f t="shared" si="20"/>
        <v>340.9795739999999</v>
      </c>
      <c r="U30" s="111">
        <f t="shared" si="21"/>
        <v>454.63943199999989</v>
      </c>
      <c r="V30" s="22"/>
      <c r="W30" s="22"/>
      <c r="X30" s="22"/>
      <c r="Y30" s="23"/>
      <c r="Z30" s="23"/>
      <c r="AA30" s="24"/>
      <c r="AB30" s="22"/>
      <c r="AC30" s="22"/>
      <c r="AD30" s="25"/>
    </row>
    <row r="31" spans="1:30" s="17" customFormat="1" ht="21.95" customHeight="1" thickBot="1">
      <c r="A31" s="114">
        <v>25</v>
      </c>
      <c r="B31" s="131">
        <f t="shared" si="11"/>
        <v>31942.886249999996</v>
      </c>
      <c r="C31" s="115">
        <f t="shared" si="12"/>
        <v>6388.5772499999985</v>
      </c>
      <c r="D31" s="115">
        <f t="shared" si="13"/>
        <v>5689.0212499999998</v>
      </c>
      <c r="E31" s="115">
        <f t="shared" si="14"/>
        <v>3561.3599999999997</v>
      </c>
      <c r="F31" s="116">
        <f t="shared" si="3"/>
        <v>47581.844749999997</v>
      </c>
      <c r="G31" s="129">
        <v>1443.57</v>
      </c>
      <c r="H31" s="118">
        <f t="shared" si="0"/>
        <v>49025.414749999996</v>
      </c>
      <c r="I31" s="119">
        <f t="shared" si="15"/>
        <v>356.86383562499998</v>
      </c>
      <c r="J31" s="120">
        <f t="shared" si="16"/>
        <v>475.81844749999999</v>
      </c>
      <c r="K31" s="83"/>
      <c r="L31" s="114">
        <v>25</v>
      </c>
      <c r="M31" s="131">
        <f t="shared" si="17"/>
        <v>30862.012499999997</v>
      </c>
      <c r="N31" s="115">
        <f t="shared" si="18"/>
        <v>6172.4025000000001</v>
      </c>
      <c r="O31" s="115">
        <f t="shared" si="19"/>
        <v>5496.5212499999998</v>
      </c>
      <c r="P31" s="115">
        <f t="shared" si="7"/>
        <v>3434.4475000000002</v>
      </c>
      <c r="Q31" s="116">
        <f t="shared" si="8"/>
        <v>45965.383749999994</v>
      </c>
      <c r="R31" s="129">
        <v>1443.57</v>
      </c>
      <c r="S31" s="118">
        <f t="shared" si="1"/>
        <v>47408.953749999993</v>
      </c>
      <c r="T31" s="119">
        <f t="shared" si="20"/>
        <v>344.74037812499995</v>
      </c>
      <c r="U31" s="120">
        <f t="shared" si="21"/>
        <v>459.65383749999995</v>
      </c>
      <c r="V31" s="83"/>
      <c r="W31" s="22"/>
      <c r="X31" s="22"/>
      <c r="Y31" s="23"/>
      <c r="Z31" s="23"/>
      <c r="AA31" s="24"/>
      <c r="AB31" s="22"/>
      <c r="AC31" s="22"/>
      <c r="AD31" s="25"/>
    </row>
    <row r="32" spans="1:30" ht="14.25" hidden="1" customHeight="1">
      <c r="C32" s="51">
        <f t="shared" ref="C32:C33" si="22">B32*19.042%</f>
        <v>0</v>
      </c>
      <c r="D32" s="51">
        <f t="shared" ref="D32:D33" si="23">(B32+C32)*19.9934%</f>
        <v>0</v>
      </c>
      <c r="E32" s="149">
        <f t="shared" ref="E32:E33" si="24">+$G$6+$G$6*0.015*A32</f>
        <v>1443.57</v>
      </c>
      <c r="F32" s="7"/>
      <c r="H32" s="7"/>
      <c r="I32" s="7"/>
      <c r="J32" s="7"/>
      <c r="M32" s="51">
        <f t="shared" si="17"/>
        <v>22445.1</v>
      </c>
      <c r="N32" s="52">
        <f t="shared" si="18"/>
        <v>4489.0200000000004</v>
      </c>
      <c r="O32" s="52">
        <f t="shared" si="19"/>
        <v>3997.47</v>
      </c>
      <c r="P32" s="52">
        <f t="shared" si="7"/>
        <v>2497.7800000000002</v>
      </c>
      <c r="Q32" s="101">
        <f t="shared" ref="Q32:Q33" si="25">SUM(M32:O32)</f>
        <v>30931.59</v>
      </c>
      <c r="R32" s="102">
        <v>1000</v>
      </c>
      <c r="S32" s="98">
        <f t="shared" ref="S32:S33" si="26">SUM(Q32:R32)</f>
        <v>31931.59</v>
      </c>
      <c r="T32" s="99">
        <f t="shared" si="20"/>
        <v>231.98692499999999</v>
      </c>
      <c r="U32" s="100">
        <f t="shared" si="21"/>
        <v>309.3159</v>
      </c>
      <c r="V32" s="5"/>
      <c r="W32" s="5"/>
      <c r="X32" s="5"/>
      <c r="Y32" s="5"/>
      <c r="Z32" s="5"/>
      <c r="AA32" s="5"/>
      <c r="AB32" s="5"/>
      <c r="AC32" s="5"/>
      <c r="AD32" s="5"/>
    </row>
    <row r="33" spans="1:30" ht="13.5" hidden="1" thickBot="1">
      <c r="C33" s="27">
        <f t="shared" si="22"/>
        <v>0</v>
      </c>
      <c r="D33" s="27">
        <f t="shared" si="23"/>
        <v>0</v>
      </c>
      <c r="E33" s="115">
        <f t="shared" si="24"/>
        <v>1443.57</v>
      </c>
      <c r="F33" s="7"/>
      <c r="H33" s="7"/>
      <c r="I33" s="7"/>
      <c r="J33" s="7"/>
      <c r="M33" s="29">
        <f t="shared" si="17"/>
        <v>22445.1</v>
      </c>
      <c r="N33" s="50">
        <f t="shared" si="18"/>
        <v>4489.0200000000004</v>
      </c>
      <c r="O33" s="50">
        <f t="shared" si="19"/>
        <v>3997.47</v>
      </c>
      <c r="P33" s="50">
        <f t="shared" si="7"/>
        <v>2497.7800000000002</v>
      </c>
      <c r="Q33" s="55">
        <f t="shared" si="25"/>
        <v>30931.59</v>
      </c>
      <c r="R33" s="92">
        <v>1000</v>
      </c>
      <c r="S33" s="97">
        <f t="shared" si="26"/>
        <v>31931.59</v>
      </c>
      <c r="T33" s="30">
        <f t="shared" si="20"/>
        <v>231.98692499999999</v>
      </c>
      <c r="U33" s="49">
        <f t="shared" si="21"/>
        <v>309.3159</v>
      </c>
      <c r="V33" s="5"/>
      <c r="W33" s="5"/>
      <c r="X33" s="5"/>
      <c r="Y33" s="5"/>
      <c r="Z33" s="5"/>
      <c r="AA33" s="5"/>
      <c r="AB33" s="5"/>
      <c r="AC33" s="5"/>
      <c r="AD33" s="5"/>
    </row>
    <row r="34" spans="1:30">
      <c r="A34" s="82"/>
      <c r="B34" s="82"/>
      <c r="C34" s="82"/>
      <c r="D34" s="82"/>
      <c r="E34" s="82"/>
      <c r="F34" s="82"/>
      <c r="G34" s="82"/>
      <c r="H34" s="82"/>
      <c r="I34" s="44"/>
      <c r="J34" s="44"/>
      <c r="L34" s="82"/>
      <c r="M34" s="82"/>
      <c r="N34" s="82"/>
      <c r="O34" s="82"/>
      <c r="P34" s="82"/>
      <c r="Q34" s="82"/>
      <c r="R34" s="82"/>
      <c r="S34" s="82"/>
      <c r="T34" s="4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9" spans="1:30">
      <c r="B39" s="81"/>
      <c r="C39" s="81"/>
      <c r="D39" s="81"/>
      <c r="E39" s="2"/>
      <c r="F39" s="81"/>
      <c r="G39" s="2"/>
      <c r="H39" s="81"/>
      <c r="I39" s="81"/>
      <c r="J39" s="81"/>
      <c r="M39" s="81"/>
      <c r="N39" s="81"/>
      <c r="O39" s="81"/>
      <c r="P39" s="2"/>
      <c r="Q39" s="81"/>
      <c r="R39" s="81"/>
      <c r="S39" s="81"/>
      <c r="T39" s="81"/>
      <c r="U39" s="81"/>
    </row>
  </sheetData>
  <phoneticPr fontId="13" type="noConversion"/>
  <printOptions horizontalCentered="1"/>
  <pageMargins left="0.59055118110236227" right="0.70866141732283472" top="0.27559055118110237" bottom="0.27559055118110237" header="0.15748031496062992" footer="0"/>
  <pageSetup paperSize="5" scale="84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3"/>
  <sheetViews>
    <sheetView topLeftCell="A2" workbookViewId="0">
      <selection activeCell="A9" sqref="A9"/>
    </sheetView>
  </sheetViews>
  <sheetFormatPr baseColWidth="10" defaultRowHeight="12.75"/>
  <cols>
    <col min="1" max="1" width="7.7109375" customWidth="1"/>
    <col min="2" max="2" width="8.7109375" customWidth="1"/>
    <col min="3" max="4" width="7.7109375" customWidth="1"/>
    <col min="5" max="5" width="8" style="147" customWidth="1"/>
    <col min="6" max="6" width="10.5703125" style="3" customWidth="1"/>
    <col min="7" max="7" width="10" style="3" customWidth="1"/>
    <col min="8" max="8" width="10.28515625" style="3" customWidth="1"/>
    <col min="9" max="10" width="6.7109375" style="3" customWidth="1"/>
    <col min="11" max="11" width="26.7109375" customWidth="1"/>
    <col min="12" max="12" width="7.7109375" customWidth="1"/>
    <col min="13" max="13" width="8.7109375" customWidth="1"/>
    <col min="14" max="15" width="7.7109375" customWidth="1"/>
    <col min="16" max="16" width="8" style="147" customWidth="1"/>
    <col min="17" max="17" width="10.5703125" style="3" customWidth="1"/>
    <col min="18" max="18" width="10" style="3" customWidth="1"/>
    <col min="19" max="19" width="10.7109375" style="3" customWidth="1"/>
    <col min="20" max="20" width="6.7109375" style="2" customWidth="1"/>
    <col min="21" max="21" width="6.7109375" customWidth="1"/>
    <col min="22" max="22" width="7.7109375" customWidth="1"/>
    <col min="23" max="23" width="8.7109375" customWidth="1"/>
    <col min="24" max="24" width="7.7109375" customWidth="1"/>
    <col min="25" max="27" width="8.7109375" customWidth="1"/>
    <col min="28" max="29" width="7.7109375" customWidth="1"/>
  </cols>
  <sheetData>
    <row r="1" spans="1:30" hidden="1"/>
    <row r="2" spans="1:30" ht="20.25" thickBot="1">
      <c r="A2" s="26" t="s">
        <v>24</v>
      </c>
      <c r="B2" s="53" t="s">
        <v>41</v>
      </c>
      <c r="U2" s="26" t="s">
        <v>35</v>
      </c>
    </row>
    <row r="3" spans="1:30" ht="16.5" thickBot="1">
      <c r="A3" s="3" t="s">
        <v>16</v>
      </c>
      <c r="G3" s="54" t="str">
        <f>+'Maq A'!S2</f>
        <v>ENERO a DICIEMBRE 2019</v>
      </c>
      <c r="H3" s="91"/>
      <c r="I3" s="96"/>
      <c r="J3" s="145"/>
      <c r="K3" s="5"/>
      <c r="L3" s="3" t="s">
        <v>10</v>
      </c>
      <c r="R3" s="54" t="str">
        <f>+'Maq A'!S2</f>
        <v>ENERO a DICIEMBRE 2019</v>
      </c>
      <c r="S3" s="91"/>
      <c r="T3" s="96"/>
      <c r="U3" s="145"/>
      <c r="V3" s="19"/>
      <c r="W3" s="20"/>
      <c r="X3" s="4"/>
      <c r="Y3" s="5"/>
      <c r="Z3" s="8"/>
      <c r="AA3" s="8"/>
      <c r="AB3" s="5"/>
      <c r="AC3" s="5"/>
      <c r="AD3" s="5"/>
    </row>
    <row r="4" spans="1:30" ht="6" customHeight="1" thickBot="1">
      <c r="T4" s="8"/>
      <c r="U4" s="5"/>
      <c r="V4" s="19"/>
      <c r="W4" s="20"/>
      <c r="X4" s="4"/>
      <c r="Y4" s="5"/>
      <c r="Z4" s="8"/>
      <c r="AA4" s="8"/>
      <c r="AB4" s="5"/>
      <c r="AC4" s="5"/>
      <c r="AD4" s="5"/>
    </row>
    <row r="5" spans="1:30" s="11" customFormat="1" ht="24.75" customHeight="1">
      <c r="A5" s="121" t="s">
        <v>2</v>
      </c>
      <c r="B5" s="122" t="s">
        <v>1</v>
      </c>
      <c r="C5" s="123" t="s">
        <v>3</v>
      </c>
      <c r="D5" s="123" t="s">
        <v>4</v>
      </c>
      <c r="E5" s="148" t="s">
        <v>49</v>
      </c>
      <c r="F5" s="124" t="s">
        <v>50</v>
      </c>
      <c r="G5" s="122" t="s">
        <v>55</v>
      </c>
      <c r="H5" s="124" t="s">
        <v>5</v>
      </c>
      <c r="I5" s="122" t="s">
        <v>39</v>
      </c>
      <c r="J5" s="125" t="s">
        <v>40</v>
      </c>
      <c r="K5" s="15"/>
      <c r="L5" s="121" t="s">
        <v>2</v>
      </c>
      <c r="M5" s="122" t="s">
        <v>1</v>
      </c>
      <c r="N5" s="123" t="s">
        <v>3</v>
      </c>
      <c r="O5" s="123" t="s">
        <v>4</v>
      </c>
      <c r="P5" s="148" t="s">
        <v>49</v>
      </c>
      <c r="Q5" s="124" t="s">
        <v>50</v>
      </c>
      <c r="R5" s="122" t="s">
        <v>55</v>
      </c>
      <c r="S5" s="124" t="s">
        <v>5</v>
      </c>
      <c r="T5" s="122" t="s">
        <v>39</v>
      </c>
      <c r="U5" s="125" t="s">
        <v>40</v>
      </c>
      <c r="V5" s="18"/>
      <c r="W5" s="18"/>
      <c r="X5" s="18"/>
      <c r="Y5" s="18"/>
      <c r="Z5" s="18"/>
      <c r="AA5" s="18"/>
      <c r="AB5" s="18"/>
      <c r="AC5" s="18"/>
      <c r="AD5" s="21"/>
    </row>
    <row r="6" spans="1:30" s="38" customFormat="1" ht="21.95" customHeight="1">
      <c r="A6" s="39" t="s">
        <v>6</v>
      </c>
      <c r="B6" s="105">
        <v>23304.77</v>
      </c>
      <c r="C6" s="105">
        <f>B6*20/100</f>
        <v>4660.9540000000006</v>
      </c>
      <c r="D6" s="105">
        <v>4150.57</v>
      </c>
      <c r="E6" s="105">
        <v>2597.1799999999998</v>
      </c>
      <c r="F6" s="106">
        <f>SUM(B6:E6)</f>
        <v>34713.474000000002</v>
      </c>
      <c r="G6" s="126">
        <v>1443.57</v>
      </c>
      <c r="H6" s="109">
        <f t="shared" ref="H6:H31" si="0">SUM(F6:G6)</f>
        <v>36157.044000000002</v>
      </c>
      <c r="I6" s="110">
        <f>F6/200*1.5</f>
        <v>260.35105500000003</v>
      </c>
      <c r="J6" s="111">
        <f>F6/200*2</f>
        <v>347.13474000000002</v>
      </c>
      <c r="K6" s="22"/>
      <c r="L6" s="39" t="s">
        <v>6</v>
      </c>
      <c r="M6" s="105">
        <v>23095.599999999999</v>
      </c>
      <c r="N6" s="105">
        <f>M6*20/100</f>
        <v>4619.12</v>
      </c>
      <c r="O6" s="105">
        <v>4113.33</v>
      </c>
      <c r="P6" s="105">
        <v>2573.04</v>
      </c>
      <c r="Q6" s="106">
        <f>SUM(M6:P6)</f>
        <v>34401.089999999997</v>
      </c>
      <c r="R6" s="126">
        <v>1443.57</v>
      </c>
      <c r="S6" s="109">
        <f t="shared" ref="S6:S33" si="1">SUM(Q6:R6)</f>
        <v>35844.659999999996</v>
      </c>
      <c r="T6" s="110">
        <f>Q6/200*1.5</f>
        <v>258.00817499999999</v>
      </c>
      <c r="U6" s="111">
        <f>Q6/200*2</f>
        <v>344.01089999999999</v>
      </c>
      <c r="V6" s="22"/>
      <c r="W6" s="22"/>
      <c r="X6" s="22"/>
      <c r="Y6" s="23"/>
      <c r="Z6" s="23"/>
      <c r="AA6" s="24"/>
      <c r="AB6" s="22"/>
      <c r="AC6" s="22"/>
      <c r="AD6" s="25"/>
    </row>
    <row r="7" spans="1:30" s="17" customFormat="1" ht="21.95" customHeight="1">
      <c r="A7" s="112">
        <v>1</v>
      </c>
      <c r="B7" s="128">
        <f>($B$6*1.5%*A7)+$B$6</f>
        <v>23654.341550000001</v>
      </c>
      <c r="C7" s="105">
        <f t="shared" ref="C7" si="2">B7*20/100</f>
        <v>4730.8683099999998</v>
      </c>
      <c r="D7" s="105">
        <f>+$D$6+$D$6*0.015*A7</f>
        <v>4212.8285499999993</v>
      </c>
      <c r="E7" s="105">
        <f t="shared" ref="E7:E31" si="3">+$E$6+$E$6*0.015*A7</f>
        <v>2636.1376999999998</v>
      </c>
      <c r="F7" s="106">
        <f t="shared" ref="F7:F31" si="4">SUM(B7:E7)</f>
        <v>35234.17611</v>
      </c>
      <c r="G7" s="126">
        <v>1443.57</v>
      </c>
      <c r="H7" s="109">
        <f t="shared" si="0"/>
        <v>36677.74611</v>
      </c>
      <c r="I7" s="110">
        <f t="shared" ref="I7" si="5">F7/200*1.5</f>
        <v>264.25632082499999</v>
      </c>
      <c r="J7" s="111">
        <f t="shared" ref="J7" si="6">F7/200*2</f>
        <v>352.34176109999999</v>
      </c>
      <c r="K7" s="16"/>
      <c r="L7" s="112">
        <v>1</v>
      </c>
      <c r="M7" s="128">
        <f>($M$6*1.5%*L7)+$M$6</f>
        <v>23442.034</v>
      </c>
      <c r="N7" s="105">
        <f t="shared" ref="N7" si="7">M7*20/100</f>
        <v>4688.4067999999997</v>
      </c>
      <c r="O7" s="105">
        <f>+$O$6+$O$6*0.015*L7</f>
        <v>4175.0299500000001</v>
      </c>
      <c r="P7" s="105">
        <f t="shared" ref="P7:P33" si="8">+$P$6+$P$6*0.015*L7</f>
        <v>2611.6356000000001</v>
      </c>
      <c r="Q7" s="106">
        <f t="shared" ref="Q7:Q33" si="9">SUM(M7:P7)</f>
        <v>34917.106350000002</v>
      </c>
      <c r="R7" s="126">
        <v>1443.57</v>
      </c>
      <c r="S7" s="109">
        <f t="shared" si="1"/>
        <v>36360.676350000002</v>
      </c>
      <c r="T7" s="110">
        <f t="shared" ref="T7" si="10">Q7/200*1.5</f>
        <v>261.87829762500002</v>
      </c>
      <c r="U7" s="111">
        <f t="shared" ref="U7" si="11">Q7/200*2</f>
        <v>349.1710635</v>
      </c>
      <c r="V7" s="22"/>
      <c r="W7" s="22"/>
      <c r="X7" s="22"/>
      <c r="Y7" s="23"/>
      <c r="Z7" s="23"/>
      <c r="AA7" s="24"/>
      <c r="AB7" s="22"/>
      <c r="AC7" s="22"/>
      <c r="AD7" s="25"/>
    </row>
    <row r="8" spans="1:30" s="17" customFormat="1" ht="21.95" customHeight="1">
      <c r="A8" s="112">
        <v>2</v>
      </c>
      <c r="B8" s="128">
        <f t="shared" ref="B8:B31" si="12">($B$6*1.5%*A8)+$B$6</f>
        <v>24003.913100000002</v>
      </c>
      <c r="C8" s="105">
        <f t="shared" ref="C8:C31" si="13">B8*20/100</f>
        <v>4800.7826200000009</v>
      </c>
      <c r="D8" s="105">
        <f t="shared" ref="D8:D31" si="14">+$D$6+$D$6*0.015*A8</f>
        <v>4275.0870999999997</v>
      </c>
      <c r="E8" s="105">
        <f t="shared" si="3"/>
        <v>2675.0953999999997</v>
      </c>
      <c r="F8" s="106">
        <f t="shared" si="4"/>
        <v>35754.878219999999</v>
      </c>
      <c r="G8" s="126">
        <v>1443.57</v>
      </c>
      <c r="H8" s="109">
        <f t="shared" si="0"/>
        <v>37198.448219999998</v>
      </c>
      <c r="I8" s="110">
        <f t="shared" ref="I8:I31" si="15">F8/200*1.5</f>
        <v>268.16158665</v>
      </c>
      <c r="J8" s="111">
        <f t="shared" ref="J8:J31" si="16">F8/200*2</f>
        <v>357.54878220000001</v>
      </c>
      <c r="K8" s="16"/>
      <c r="L8" s="112">
        <v>2</v>
      </c>
      <c r="M8" s="128">
        <f t="shared" ref="M8:M33" si="17">($M$6*1.5%*L8)+$M$6</f>
        <v>23788.467999999997</v>
      </c>
      <c r="N8" s="105">
        <f t="shared" ref="N8:N33" si="18">M8*20/100</f>
        <v>4757.6935999999996</v>
      </c>
      <c r="O8" s="105">
        <f t="shared" ref="O8:O33" si="19">+$O$6+$O$6*0.015*L8</f>
        <v>4236.7299000000003</v>
      </c>
      <c r="P8" s="105">
        <f t="shared" si="8"/>
        <v>2650.2312000000002</v>
      </c>
      <c r="Q8" s="106">
        <f t="shared" si="9"/>
        <v>35433.1227</v>
      </c>
      <c r="R8" s="126">
        <v>1443.57</v>
      </c>
      <c r="S8" s="109">
        <f t="shared" si="1"/>
        <v>36876.6927</v>
      </c>
      <c r="T8" s="110">
        <f t="shared" ref="T8:T33" si="20">Q8/200*1.5</f>
        <v>265.74842024999998</v>
      </c>
      <c r="U8" s="111">
        <f t="shared" ref="U8:U33" si="21">Q8/200*2</f>
        <v>354.33122700000001</v>
      </c>
      <c r="V8" s="22"/>
      <c r="W8" s="22"/>
      <c r="X8" s="22"/>
      <c r="Y8" s="23"/>
      <c r="Z8" s="23"/>
      <c r="AA8" s="24"/>
      <c r="AB8" s="22"/>
      <c r="AC8" s="22"/>
      <c r="AD8" s="25"/>
    </row>
    <row r="9" spans="1:30" s="17" customFormat="1" ht="21.95" customHeight="1">
      <c r="A9" s="112">
        <v>3</v>
      </c>
      <c r="B9" s="128">
        <f t="shared" si="12"/>
        <v>24353.484649999999</v>
      </c>
      <c r="C9" s="105">
        <f t="shared" si="13"/>
        <v>4870.6969300000001</v>
      </c>
      <c r="D9" s="105">
        <f t="shared" si="14"/>
        <v>4337.3456499999993</v>
      </c>
      <c r="E9" s="105">
        <f t="shared" si="3"/>
        <v>2714.0530999999996</v>
      </c>
      <c r="F9" s="106">
        <f t="shared" si="4"/>
        <v>36275.58032999999</v>
      </c>
      <c r="G9" s="126">
        <v>1443.57</v>
      </c>
      <c r="H9" s="109">
        <f t="shared" si="0"/>
        <v>37719.150329999989</v>
      </c>
      <c r="I9" s="110">
        <f t="shared" si="15"/>
        <v>272.06685247499991</v>
      </c>
      <c r="J9" s="111">
        <f t="shared" si="16"/>
        <v>362.75580329999991</v>
      </c>
      <c r="K9" s="16"/>
      <c r="L9" s="112">
        <v>3</v>
      </c>
      <c r="M9" s="128">
        <f t="shared" si="17"/>
        <v>24134.901999999998</v>
      </c>
      <c r="N9" s="105">
        <f t="shared" si="18"/>
        <v>4826.9803999999995</v>
      </c>
      <c r="O9" s="105">
        <f t="shared" si="19"/>
        <v>4298.4298499999995</v>
      </c>
      <c r="P9" s="105">
        <f t="shared" si="8"/>
        <v>2688.8267999999998</v>
      </c>
      <c r="Q9" s="106">
        <f t="shared" si="9"/>
        <v>35949.139049999998</v>
      </c>
      <c r="R9" s="126">
        <v>1443.57</v>
      </c>
      <c r="S9" s="109">
        <f t="shared" si="1"/>
        <v>37392.709049999998</v>
      </c>
      <c r="T9" s="110">
        <f t="shared" si="20"/>
        <v>269.618542875</v>
      </c>
      <c r="U9" s="111">
        <f t="shared" si="21"/>
        <v>359.49139049999997</v>
      </c>
      <c r="V9" s="22"/>
      <c r="W9" s="22"/>
      <c r="X9" s="22"/>
      <c r="Y9" s="23"/>
      <c r="Z9" s="23"/>
      <c r="AA9" s="24"/>
      <c r="AB9" s="22"/>
      <c r="AC9" s="22"/>
      <c r="AD9" s="25"/>
    </row>
    <row r="10" spans="1:30" s="17" customFormat="1" ht="21.95" customHeight="1">
      <c r="A10" s="112">
        <v>4</v>
      </c>
      <c r="B10" s="128">
        <f t="shared" si="12"/>
        <v>24703.056199999999</v>
      </c>
      <c r="C10" s="105">
        <f t="shared" si="13"/>
        <v>4940.6112399999993</v>
      </c>
      <c r="D10" s="105">
        <f t="shared" si="14"/>
        <v>4399.6041999999998</v>
      </c>
      <c r="E10" s="105">
        <f t="shared" si="3"/>
        <v>2753.0108</v>
      </c>
      <c r="F10" s="106">
        <f t="shared" si="4"/>
        <v>36796.282439999995</v>
      </c>
      <c r="G10" s="126">
        <v>1443.57</v>
      </c>
      <c r="H10" s="109">
        <f t="shared" si="0"/>
        <v>38239.852439999995</v>
      </c>
      <c r="I10" s="110">
        <f t="shared" si="15"/>
        <v>275.97211829999992</v>
      </c>
      <c r="J10" s="111">
        <f t="shared" si="16"/>
        <v>367.96282439999993</v>
      </c>
      <c r="K10" s="16"/>
      <c r="L10" s="112">
        <v>4</v>
      </c>
      <c r="M10" s="128">
        <f t="shared" si="17"/>
        <v>24481.335999999999</v>
      </c>
      <c r="N10" s="105">
        <f t="shared" si="18"/>
        <v>4896.2671999999993</v>
      </c>
      <c r="O10" s="105">
        <f t="shared" si="19"/>
        <v>4360.1297999999997</v>
      </c>
      <c r="P10" s="105">
        <f t="shared" si="8"/>
        <v>2727.4223999999999</v>
      </c>
      <c r="Q10" s="106">
        <f t="shared" si="9"/>
        <v>36465.155400000003</v>
      </c>
      <c r="R10" s="126">
        <v>1443.57</v>
      </c>
      <c r="S10" s="109">
        <f t="shared" si="1"/>
        <v>37908.725400000003</v>
      </c>
      <c r="T10" s="110">
        <f t="shared" si="20"/>
        <v>273.48866550000002</v>
      </c>
      <c r="U10" s="111">
        <f t="shared" si="21"/>
        <v>364.65155400000003</v>
      </c>
      <c r="V10" s="22"/>
      <c r="W10" s="22"/>
      <c r="X10" s="22"/>
      <c r="Y10" s="23"/>
      <c r="Z10" s="23"/>
      <c r="AA10" s="24"/>
      <c r="AB10" s="22"/>
      <c r="AC10" s="22"/>
      <c r="AD10" s="25"/>
    </row>
    <row r="11" spans="1:30" s="17" customFormat="1" ht="21.95" customHeight="1">
      <c r="A11" s="112">
        <v>5</v>
      </c>
      <c r="B11" s="128">
        <f t="shared" si="12"/>
        <v>25052.62775</v>
      </c>
      <c r="C11" s="105">
        <f t="shared" si="13"/>
        <v>5010.5255500000003</v>
      </c>
      <c r="D11" s="105">
        <f t="shared" si="14"/>
        <v>4461.8627499999993</v>
      </c>
      <c r="E11" s="105">
        <f t="shared" si="3"/>
        <v>2791.9684999999999</v>
      </c>
      <c r="F11" s="106">
        <f t="shared" si="4"/>
        <v>37316.984550000001</v>
      </c>
      <c r="G11" s="126">
        <v>1443.57</v>
      </c>
      <c r="H11" s="109">
        <f t="shared" si="0"/>
        <v>38760.554550000001</v>
      </c>
      <c r="I11" s="110">
        <f t="shared" si="15"/>
        <v>279.87738412499999</v>
      </c>
      <c r="J11" s="111">
        <f t="shared" si="16"/>
        <v>373.16984550000001</v>
      </c>
      <c r="K11" s="16"/>
      <c r="L11" s="112">
        <v>5</v>
      </c>
      <c r="M11" s="128">
        <f t="shared" si="17"/>
        <v>24827.769999999997</v>
      </c>
      <c r="N11" s="105">
        <f t="shared" si="18"/>
        <v>4965.5539999999992</v>
      </c>
      <c r="O11" s="105">
        <f t="shared" si="19"/>
        <v>4421.8297499999999</v>
      </c>
      <c r="P11" s="105">
        <f t="shared" si="8"/>
        <v>2766.018</v>
      </c>
      <c r="Q11" s="106">
        <f t="shared" si="9"/>
        <v>36981.171749999994</v>
      </c>
      <c r="R11" s="126">
        <v>1443.57</v>
      </c>
      <c r="S11" s="109">
        <f t="shared" si="1"/>
        <v>38424.741749999994</v>
      </c>
      <c r="T11" s="110">
        <f t="shared" si="20"/>
        <v>277.35878812499993</v>
      </c>
      <c r="U11" s="111">
        <f t="shared" si="21"/>
        <v>369.81171749999993</v>
      </c>
      <c r="V11" s="22"/>
      <c r="W11" s="22"/>
      <c r="X11" s="22"/>
      <c r="Y11" s="23"/>
      <c r="Z11" s="23"/>
      <c r="AA11" s="24"/>
      <c r="AB11" s="22"/>
      <c r="AC11" s="22"/>
      <c r="AD11" s="25"/>
    </row>
    <row r="12" spans="1:30" s="17" customFormat="1" ht="21.95" customHeight="1">
      <c r="A12" s="112">
        <v>6</v>
      </c>
      <c r="B12" s="128">
        <f t="shared" si="12"/>
        <v>25402.1993</v>
      </c>
      <c r="C12" s="105">
        <f t="shared" si="13"/>
        <v>5080.4398600000004</v>
      </c>
      <c r="D12" s="105">
        <f t="shared" si="14"/>
        <v>4524.1212999999998</v>
      </c>
      <c r="E12" s="105">
        <f t="shared" si="3"/>
        <v>2830.9261999999999</v>
      </c>
      <c r="F12" s="106">
        <f t="shared" si="4"/>
        <v>37837.686659999999</v>
      </c>
      <c r="G12" s="126">
        <v>1443.57</v>
      </c>
      <c r="H12" s="109">
        <f t="shared" si="0"/>
        <v>39281.256659999999</v>
      </c>
      <c r="I12" s="110">
        <f t="shared" si="15"/>
        <v>283.78264994999995</v>
      </c>
      <c r="J12" s="111">
        <f t="shared" si="16"/>
        <v>378.37686659999997</v>
      </c>
      <c r="K12" s="16"/>
      <c r="L12" s="112">
        <v>6</v>
      </c>
      <c r="M12" s="128">
        <f t="shared" si="17"/>
        <v>25174.203999999998</v>
      </c>
      <c r="N12" s="105">
        <f t="shared" si="18"/>
        <v>5034.8407999999999</v>
      </c>
      <c r="O12" s="105">
        <f t="shared" si="19"/>
        <v>4483.5297</v>
      </c>
      <c r="P12" s="105">
        <f t="shared" si="8"/>
        <v>2804.6136000000001</v>
      </c>
      <c r="Q12" s="106">
        <f t="shared" si="9"/>
        <v>37497.188099999992</v>
      </c>
      <c r="R12" s="126">
        <v>1443.57</v>
      </c>
      <c r="S12" s="109">
        <f t="shared" si="1"/>
        <v>38940.758099999992</v>
      </c>
      <c r="T12" s="110">
        <f t="shared" si="20"/>
        <v>281.22891074999995</v>
      </c>
      <c r="U12" s="111">
        <f t="shared" si="21"/>
        <v>374.97188099999994</v>
      </c>
      <c r="V12" s="22"/>
      <c r="W12" s="22"/>
      <c r="X12" s="22"/>
      <c r="Y12" s="23"/>
      <c r="Z12" s="23"/>
      <c r="AA12" s="24"/>
      <c r="AB12" s="22"/>
      <c r="AC12" s="22"/>
      <c r="AD12" s="25"/>
    </row>
    <row r="13" spans="1:30" s="17" customFormat="1" ht="21.95" customHeight="1">
      <c r="A13" s="112">
        <v>7</v>
      </c>
      <c r="B13" s="128">
        <f t="shared" si="12"/>
        <v>25751.770850000001</v>
      </c>
      <c r="C13" s="105">
        <f t="shared" si="13"/>
        <v>5150.3541700000005</v>
      </c>
      <c r="D13" s="105">
        <f t="shared" si="14"/>
        <v>4586.3798499999994</v>
      </c>
      <c r="E13" s="105">
        <f t="shared" si="3"/>
        <v>2869.8838999999998</v>
      </c>
      <c r="F13" s="106">
        <f t="shared" si="4"/>
        <v>38358.388769999998</v>
      </c>
      <c r="G13" s="126">
        <v>1443.57</v>
      </c>
      <c r="H13" s="109">
        <f t="shared" si="0"/>
        <v>39801.958769999997</v>
      </c>
      <c r="I13" s="110">
        <f t="shared" si="15"/>
        <v>287.68791577499996</v>
      </c>
      <c r="J13" s="111">
        <f t="shared" si="16"/>
        <v>383.58388769999999</v>
      </c>
      <c r="K13" s="16"/>
      <c r="L13" s="112">
        <v>7</v>
      </c>
      <c r="M13" s="128">
        <f t="shared" si="17"/>
        <v>25520.637999999999</v>
      </c>
      <c r="N13" s="105">
        <f t="shared" si="18"/>
        <v>5104.1275999999998</v>
      </c>
      <c r="O13" s="105">
        <f t="shared" si="19"/>
        <v>4545.2296500000002</v>
      </c>
      <c r="P13" s="105">
        <f t="shared" si="8"/>
        <v>2843.2091999999998</v>
      </c>
      <c r="Q13" s="106">
        <f t="shared" si="9"/>
        <v>38013.204449999997</v>
      </c>
      <c r="R13" s="126">
        <v>1443.57</v>
      </c>
      <c r="S13" s="109">
        <f t="shared" si="1"/>
        <v>39456.774449999997</v>
      </c>
      <c r="T13" s="110">
        <f t="shared" si="20"/>
        <v>285.09903337499998</v>
      </c>
      <c r="U13" s="111">
        <f t="shared" si="21"/>
        <v>380.13204449999995</v>
      </c>
      <c r="V13" s="22"/>
      <c r="W13" s="22"/>
      <c r="X13" s="22"/>
      <c r="Y13" s="23"/>
      <c r="Z13" s="23"/>
      <c r="AA13" s="24"/>
      <c r="AB13" s="22"/>
      <c r="AC13" s="22"/>
      <c r="AD13" s="25"/>
    </row>
    <row r="14" spans="1:30" s="17" customFormat="1" ht="21.95" customHeight="1">
      <c r="A14" s="112">
        <v>8</v>
      </c>
      <c r="B14" s="128">
        <f t="shared" si="12"/>
        <v>26101.342400000001</v>
      </c>
      <c r="C14" s="105">
        <f t="shared" si="13"/>
        <v>5220.2684799999997</v>
      </c>
      <c r="D14" s="105">
        <f t="shared" si="14"/>
        <v>4648.6383999999998</v>
      </c>
      <c r="E14" s="105">
        <f t="shared" si="3"/>
        <v>2908.8415999999997</v>
      </c>
      <c r="F14" s="106">
        <f t="shared" si="4"/>
        <v>38879.090880000003</v>
      </c>
      <c r="G14" s="126">
        <v>1443.57</v>
      </c>
      <c r="H14" s="109">
        <f t="shared" si="0"/>
        <v>40322.660880000003</v>
      </c>
      <c r="I14" s="110">
        <f t="shared" si="15"/>
        <v>291.59318159999998</v>
      </c>
      <c r="J14" s="111">
        <f t="shared" si="16"/>
        <v>388.79090880000001</v>
      </c>
      <c r="K14" s="16"/>
      <c r="L14" s="112">
        <v>8</v>
      </c>
      <c r="M14" s="128">
        <f t="shared" si="17"/>
        <v>25867.072</v>
      </c>
      <c r="N14" s="105">
        <f t="shared" si="18"/>
        <v>5173.4143999999997</v>
      </c>
      <c r="O14" s="105">
        <f t="shared" si="19"/>
        <v>4606.9295999999995</v>
      </c>
      <c r="P14" s="105">
        <f t="shared" si="8"/>
        <v>2881.8047999999999</v>
      </c>
      <c r="Q14" s="106">
        <f t="shared" si="9"/>
        <v>38529.220799999996</v>
      </c>
      <c r="R14" s="126">
        <v>1443.57</v>
      </c>
      <c r="S14" s="109">
        <f t="shared" si="1"/>
        <v>39972.790799999995</v>
      </c>
      <c r="T14" s="110">
        <f t="shared" si="20"/>
        <v>288.969156</v>
      </c>
      <c r="U14" s="111">
        <f t="shared" si="21"/>
        <v>385.29220799999996</v>
      </c>
      <c r="V14" s="22"/>
      <c r="W14" s="22"/>
      <c r="X14" s="22"/>
      <c r="Y14" s="23"/>
      <c r="Z14" s="23"/>
      <c r="AA14" s="24"/>
      <c r="AB14" s="22"/>
      <c r="AC14" s="22"/>
      <c r="AD14" s="25"/>
    </row>
    <row r="15" spans="1:30" s="17" customFormat="1" ht="21.95" customHeight="1">
      <c r="A15" s="112">
        <v>9</v>
      </c>
      <c r="B15" s="128">
        <f t="shared" si="12"/>
        <v>26450.913950000002</v>
      </c>
      <c r="C15" s="105">
        <f t="shared" si="13"/>
        <v>5290.1827900000008</v>
      </c>
      <c r="D15" s="105">
        <f t="shared" si="14"/>
        <v>4710.8969499999994</v>
      </c>
      <c r="E15" s="105">
        <f t="shared" si="3"/>
        <v>2947.7992999999997</v>
      </c>
      <c r="F15" s="106">
        <f t="shared" si="4"/>
        <v>39399.792990000002</v>
      </c>
      <c r="G15" s="126">
        <v>1443.57</v>
      </c>
      <c r="H15" s="109">
        <f t="shared" si="0"/>
        <v>40843.362990000001</v>
      </c>
      <c r="I15" s="110">
        <f t="shared" si="15"/>
        <v>295.49844742499999</v>
      </c>
      <c r="J15" s="111">
        <f t="shared" si="16"/>
        <v>393.99792990000003</v>
      </c>
      <c r="K15" s="16"/>
      <c r="L15" s="112">
        <v>9</v>
      </c>
      <c r="M15" s="128">
        <f t="shared" si="17"/>
        <v>26213.505999999998</v>
      </c>
      <c r="N15" s="105">
        <f t="shared" si="18"/>
        <v>5242.7011999999995</v>
      </c>
      <c r="O15" s="105">
        <f t="shared" si="19"/>
        <v>4668.6295499999997</v>
      </c>
      <c r="P15" s="105">
        <f t="shared" si="8"/>
        <v>2920.4004</v>
      </c>
      <c r="Q15" s="106">
        <f t="shared" si="9"/>
        <v>39045.237149999994</v>
      </c>
      <c r="R15" s="126">
        <v>1443.57</v>
      </c>
      <c r="S15" s="109">
        <f t="shared" si="1"/>
        <v>40488.807149999993</v>
      </c>
      <c r="T15" s="110">
        <f t="shared" si="20"/>
        <v>292.83927862499991</v>
      </c>
      <c r="U15" s="111">
        <f t="shared" si="21"/>
        <v>390.45237149999991</v>
      </c>
      <c r="V15" s="22"/>
      <c r="W15" s="22"/>
      <c r="X15" s="22"/>
      <c r="Y15" s="23"/>
      <c r="Z15" s="23"/>
      <c r="AA15" s="24"/>
      <c r="AB15" s="22"/>
      <c r="AC15" s="22"/>
      <c r="AD15" s="25"/>
    </row>
    <row r="16" spans="1:30" s="17" customFormat="1" ht="21.95" customHeight="1">
      <c r="A16" s="112">
        <v>10</v>
      </c>
      <c r="B16" s="128">
        <f t="shared" si="12"/>
        <v>26800.485500000003</v>
      </c>
      <c r="C16" s="105">
        <f t="shared" si="13"/>
        <v>5360.0971000000009</v>
      </c>
      <c r="D16" s="105">
        <f t="shared" si="14"/>
        <v>4773.1554999999998</v>
      </c>
      <c r="E16" s="105">
        <f t="shared" si="3"/>
        <v>2986.7569999999996</v>
      </c>
      <c r="F16" s="106">
        <f t="shared" si="4"/>
        <v>39920.4951</v>
      </c>
      <c r="G16" s="126">
        <v>1443.57</v>
      </c>
      <c r="H16" s="109">
        <f t="shared" si="0"/>
        <v>41364.0651</v>
      </c>
      <c r="I16" s="110">
        <f t="shared" si="15"/>
        <v>299.40371325000001</v>
      </c>
      <c r="J16" s="111">
        <f t="shared" si="16"/>
        <v>399.20495099999999</v>
      </c>
      <c r="K16" s="16"/>
      <c r="L16" s="112">
        <v>10</v>
      </c>
      <c r="M16" s="128">
        <f t="shared" si="17"/>
        <v>26559.94</v>
      </c>
      <c r="N16" s="105">
        <f t="shared" si="18"/>
        <v>5311.9879999999994</v>
      </c>
      <c r="O16" s="105">
        <f t="shared" si="19"/>
        <v>4730.3294999999998</v>
      </c>
      <c r="P16" s="105">
        <f t="shared" si="8"/>
        <v>2958.9960000000001</v>
      </c>
      <c r="Q16" s="106">
        <f t="shared" si="9"/>
        <v>39561.253499999999</v>
      </c>
      <c r="R16" s="126">
        <v>1443.57</v>
      </c>
      <c r="S16" s="109">
        <f t="shared" si="1"/>
        <v>41004.823499999999</v>
      </c>
      <c r="T16" s="110">
        <f t="shared" si="20"/>
        <v>296.70940124999998</v>
      </c>
      <c r="U16" s="111">
        <f t="shared" si="21"/>
        <v>395.61253499999998</v>
      </c>
      <c r="V16" s="22"/>
      <c r="W16" s="22"/>
      <c r="X16" s="22"/>
      <c r="Y16" s="23"/>
      <c r="Z16" s="23"/>
      <c r="AA16" s="24"/>
      <c r="AB16" s="22"/>
      <c r="AC16" s="22"/>
      <c r="AD16" s="25"/>
    </row>
    <row r="17" spans="1:30" s="17" customFormat="1" ht="21.95" customHeight="1">
      <c r="A17" s="112">
        <v>11</v>
      </c>
      <c r="B17" s="128">
        <f t="shared" si="12"/>
        <v>27150.057049999999</v>
      </c>
      <c r="C17" s="105">
        <f t="shared" si="13"/>
        <v>5430.0114099999992</v>
      </c>
      <c r="D17" s="105">
        <f t="shared" si="14"/>
        <v>4835.4140499999994</v>
      </c>
      <c r="E17" s="105">
        <f t="shared" si="3"/>
        <v>3025.7146999999995</v>
      </c>
      <c r="F17" s="106">
        <f t="shared" si="4"/>
        <v>40441.197209999998</v>
      </c>
      <c r="G17" s="126">
        <v>1443.57</v>
      </c>
      <c r="H17" s="109">
        <f t="shared" si="0"/>
        <v>41884.767209999998</v>
      </c>
      <c r="I17" s="110">
        <f t="shared" si="15"/>
        <v>303.30897907499997</v>
      </c>
      <c r="J17" s="111">
        <f t="shared" si="16"/>
        <v>404.41197209999996</v>
      </c>
      <c r="K17" s="16"/>
      <c r="L17" s="112">
        <v>11</v>
      </c>
      <c r="M17" s="128">
        <f t="shared" si="17"/>
        <v>26906.373999999996</v>
      </c>
      <c r="N17" s="105">
        <f t="shared" si="18"/>
        <v>5381.2748000000001</v>
      </c>
      <c r="O17" s="105">
        <f t="shared" si="19"/>
        <v>4792.02945</v>
      </c>
      <c r="P17" s="105">
        <f t="shared" si="8"/>
        <v>2997.5915999999997</v>
      </c>
      <c r="Q17" s="106">
        <f t="shared" si="9"/>
        <v>40077.269849999997</v>
      </c>
      <c r="R17" s="126">
        <v>1443.57</v>
      </c>
      <c r="S17" s="109">
        <f t="shared" si="1"/>
        <v>41520.839849999997</v>
      </c>
      <c r="T17" s="110">
        <f t="shared" si="20"/>
        <v>300.57952387500001</v>
      </c>
      <c r="U17" s="111">
        <f t="shared" si="21"/>
        <v>400.77269849999999</v>
      </c>
      <c r="V17" s="22"/>
      <c r="W17" s="22"/>
      <c r="X17" s="22"/>
      <c r="Y17" s="23"/>
      <c r="Z17" s="23"/>
      <c r="AA17" s="24"/>
      <c r="AB17" s="22"/>
      <c r="AC17" s="22"/>
      <c r="AD17" s="25"/>
    </row>
    <row r="18" spans="1:30" s="17" customFormat="1" ht="21.95" customHeight="1">
      <c r="A18" s="112">
        <v>12</v>
      </c>
      <c r="B18" s="128">
        <f t="shared" si="12"/>
        <v>27499.6286</v>
      </c>
      <c r="C18" s="105">
        <f t="shared" si="13"/>
        <v>5499.9257200000002</v>
      </c>
      <c r="D18" s="105">
        <f t="shared" si="14"/>
        <v>4897.6725999999999</v>
      </c>
      <c r="E18" s="105">
        <f t="shared" si="3"/>
        <v>3064.6723999999999</v>
      </c>
      <c r="F18" s="106">
        <f t="shared" si="4"/>
        <v>40961.899320000004</v>
      </c>
      <c r="G18" s="126">
        <v>1443.57</v>
      </c>
      <c r="H18" s="109">
        <f t="shared" si="0"/>
        <v>42405.469320000004</v>
      </c>
      <c r="I18" s="110">
        <f t="shared" si="15"/>
        <v>307.21424490000004</v>
      </c>
      <c r="J18" s="111">
        <f t="shared" si="16"/>
        <v>409.61899320000003</v>
      </c>
      <c r="K18" s="16"/>
      <c r="L18" s="112">
        <v>12</v>
      </c>
      <c r="M18" s="128">
        <f t="shared" si="17"/>
        <v>27252.807999999997</v>
      </c>
      <c r="N18" s="105">
        <f t="shared" si="18"/>
        <v>5450.5615999999991</v>
      </c>
      <c r="O18" s="105">
        <f t="shared" si="19"/>
        <v>4853.7294000000002</v>
      </c>
      <c r="P18" s="105">
        <f t="shared" si="8"/>
        <v>3036.1871999999998</v>
      </c>
      <c r="Q18" s="106">
        <f t="shared" si="9"/>
        <v>40593.286200000002</v>
      </c>
      <c r="R18" s="126">
        <v>1443.57</v>
      </c>
      <c r="S18" s="109">
        <f t="shared" si="1"/>
        <v>42036.856200000002</v>
      </c>
      <c r="T18" s="110">
        <f t="shared" si="20"/>
        <v>304.44964649999997</v>
      </c>
      <c r="U18" s="111">
        <f t="shared" si="21"/>
        <v>405.932862</v>
      </c>
      <c r="V18" s="22"/>
      <c r="W18" s="22"/>
      <c r="X18" s="22"/>
      <c r="Y18" s="23"/>
      <c r="Z18" s="23"/>
      <c r="AA18" s="24"/>
      <c r="AB18" s="22"/>
      <c r="AC18" s="22"/>
      <c r="AD18" s="25"/>
    </row>
    <row r="19" spans="1:30" s="17" customFormat="1" ht="21.95" customHeight="1">
      <c r="A19" s="112">
        <v>13</v>
      </c>
      <c r="B19" s="128">
        <f t="shared" si="12"/>
        <v>27849.200150000001</v>
      </c>
      <c r="C19" s="105">
        <f t="shared" si="13"/>
        <v>5569.8400300000003</v>
      </c>
      <c r="D19" s="105">
        <f t="shared" si="14"/>
        <v>4959.9311499999994</v>
      </c>
      <c r="E19" s="105">
        <f t="shared" si="3"/>
        <v>3103.6300999999999</v>
      </c>
      <c r="F19" s="106">
        <f t="shared" si="4"/>
        <v>41482.601430000002</v>
      </c>
      <c r="G19" s="126">
        <v>1443.57</v>
      </c>
      <c r="H19" s="109">
        <f t="shared" si="0"/>
        <v>42926.171430000002</v>
      </c>
      <c r="I19" s="110">
        <f t="shared" si="15"/>
        <v>311.119510725</v>
      </c>
      <c r="J19" s="111">
        <f t="shared" si="16"/>
        <v>414.8260143</v>
      </c>
      <c r="K19" s="16"/>
      <c r="L19" s="112">
        <v>13</v>
      </c>
      <c r="M19" s="128">
        <f t="shared" si="17"/>
        <v>27599.241999999998</v>
      </c>
      <c r="N19" s="105">
        <f t="shared" si="18"/>
        <v>5519.8483999999999</v>
      </c>
      <c r="O19" s="105">
        <f t="shared" si="19"/>
        <v>4915.4293500000003</v>
      </c>
      <c r="P19" s="105">
        <f t="shared" si="8"/>
        <v>3074.7828</v>
      </c>
      <c r="Q19" s="106">
        <f t="shared" si="9"/>
        <v>41109.30255</v>
      </c>
      <c r="R19" s="126">
        <v>1443.57</v>
      </c>
      <c r="S19" s="109">
        <f t="shared" si="1"/>
        <v>42552.87255</v>
      </c>
      <c r="T19" s="110">
        <f t="shared" si="20"/>
        <v>308.31976912499999</v>
      </c>
      <c r="U19" s="111">
        <f t="shared" si="21"/>
        <v>411.09302550000001</v>
      </c>
      <c r="V19" s="22"/>
      <c r="W19" s="22"/>
      <c r="X19" s="22"/>
      <c r="Y19" s="23"/>
      <c r="Z19" s="23"/>
      <c r="AA19" s="24"/>
      <c r="AB19" s="22"/>
      <c r="AC19" s="22"/>
      <c r="AD19" s="25"/>
    </row>
    <row r="20" spans="1:30" s="17" customFormat="1" ht="21.95" customHeight="1">
      <c r="A20" s="112">
        <v>14</v>
      </c>
      <c r="B20" s="128">
        <f t="shared" si="12"/>
        <v>28198.771700000001</v>
      </c>
      <c r="C20" s="105">
        <f t="shared" si="13"/>
        <v>5639.7543400000004</v>
      </c>
      <c r="D20" s="105">
        <f t="shared" si="14"/>
        <v>5022.1896999999999</v>
      </c>
      <c r="E20" s="105">
        <f t="shared" si="3"/>
        <v>3142.5877999999998</v>
      </c>
      <c r="F20" s="106">
        <f t="shared" si="4"/>
        <v>42003.303540000008</v>
      </c>
      <c r="G20" s="126">
        <v>1443.57</v>
      </c>
      <c r="H20" s="109">
        <f t="shared" si="0"/>
        <v>43446.873540000008</v>
      </c>
      <c r="I20" s="110">
        <f t="shared" si="15"/>
        <v>315.02477655000007</v>
      </c>
      <c r="J20" s="111">
        <f t="shared" si="16"/>
        <v>420.03303540000007</v>
      </c>
      <c r="K20" s="16"/>
      <c r="L20" s="112">
        <v>14</v>
      </c>
      <c r="M20" s="128">
        <f t="shared" si="17"/>
        <v>27945.675999999999</v>
      </c>
      <c r="N20" s="105">
        <f t="shared" si="18"/>
        <v>5589.1352000000006</v>
      </c>
      <c r="O20" s="105">
        <f t="shared" si="19"/>
        <v>4977.1292999999996</v>
      </c>
      <c r="P20" s="105">
        <f t="shared" si="8"/>
        <v>3113.3784000000001</v>
      </c>
      <c r="Q20" s="106">
        <f t="shared" si="9"/>
        <v>41625.318899999998</v>
      </c>
      <c r="R20" s="126">
        <v>1443.57</v>
      </c>
      <c r="S20" s="109">
        <f t="shared" si="1"/>
        <v>43068.888899999998</v>
      </c>
      <c r="T20" s="110">
        <f t="shared" si="20"/>
        <v>312.18989174999996</v>
      </c>
      <c r="U20" s="111">
        <f t="shared" si="21"/>
        <v>416.25318899999996</v>
      </c>
      <c r="V20" s="22"/>
      <c r="W20" s="22"/>
      <c r="X20" s="22"/>
      <c r="Y20" s="23"/>
      <c r="Z20" s="23"/>
      <c r="AA20" s="24"/>
      <c r="AB20" s="22"/>
      <c r="AC20" s="22"/>
      <c r="AD20" s="25"/>
    </row>
    <row r="21" spans="1:30" s="17" customFormat="1" ht="21.95" customHeight="1">
      <c r="A21" s="112">
        <v>15</v>
      </c>
      <c r="B21" s="128">
        <f t="shared" si="12"/>
        <v>28548.343250000002</v>
      </c>
      <c r="C21" s="105">
        <f t="shared" si="13"/>
        <v>5709.6686499999996</v>
      </c>
      <c r="D21" s="105">
        <f t="shared" si="14"/>
        <v>5084.4482499999995</v>
      </c>
      <c r="E21" s="105">
        <f t="shared" si="3"/>
        <v>3181.5454999999997</v>
      </c>
      <c r="F21" s="106">
        <f t="shared" si="4"/>
        <v>42524.005649999999</v>
      </c>
      <c r="G21" s="126">
        <v>1443.57</v>
      </c>
      <c r="H21" s="109">
        <f t="shared" si="0"/>
        <v>43967.575649999999</v>
      </c>
      <c r="I21" s="110">
        <f t="shared" si="15"/>
        <v>318.93004237499997</v>
      </c>
      <c r="J21" s="111">
        <f t="shared" si="16"/>
        <v>425.24005649999998</v>
      </c>
      <c r="K21" s="16"/>
      <c r="L21" s="112">
        <v>15</v>
      </c>
      <c r="M21" s="128">
        <f t="shared" si="17"/>
        <v>28292.109999999997</v>
      </c>
      <c r="N21" s="105">
        <f t="shared" si="18"/>
        <v>5658.4219999999996</v>
      </c>
      <c r="O21" s="105">
        <f t="shared" si="19"/>
        <v>5038.8292499999998</v>
      </c>
      <c r="P21" s="105">
        <f t="shared" si="8"/>
        <v>3151.9740000000002</v>
      </c>
      <c r="Q21" s="106">
        <f t="shared" si="9"/>
        <v>42141.335250000004</v>
      </c>
      <c r="R21" s="126">
        <v>1443.57</v>
      </c>
      <c r="S21" s="109">
        <f t="shared" si="1"/>
        <v>43584.905250000003</v>
      </c>
      <c r="T21" s="110">
        <f t="shared" si="20"/>
        <v>316.06001437500004</v>
      </c>
      <c r="U21" s="111">
        <f t="shared" si="21"/>
        <v>421.41335250000003</v>
      </c>
      <c r="V21" s="22"/>
      <c r="W21" s="22"/>
      <c r="X21" s="22"/>
      <c r="Y21" s="23"/>
      <c r="Z21" s="23"/>
      <c r="AA21" s="24"/>
      <c r="AB21" s="22"/>
      <c r="AC21" s="22"/>
      <c r="AD21" s="25"/>
    </row>
    <row r="22" spans="1:30" s="17" customFormat="1" ht="21.95" customHeight="1">
      <c r="A22" s="112">
        <v>16</v>
      </c>
      <c r="B22" s="128">
        <f t="shared" si="12"/>
        <v>28897.914799999999</v>
      </c>
      <c r="C22" s="105">
        <f t="shared" si="13"/>
        <v>5779.5829599999997</v>
      </c>
      <c r="D22" s="105">
        <f t="shared" si="14"/>
        <v>5146.7067999999999</v>
      </c>
      <c r="E22" s="105">
        <f t="shared" si="3"/>
        <v>3220.5031999999997</v>
      </c>
      <c r="F22" s="106">
        <f t="shared" si="4"/>
        <v>43044.707759999998</v>
      </c>
      <c r="G22" s="126">
        <v>1443.57</v>
      </c>
      <c r="H22" s="109">
        <f t="shared" si="0"/>
        <v>44488.277759999997</v>
      </c>
      <c r="I22" s="110">
        <f t="shared" si="15"/>
        <v>322.83530819999999</v>
      </c>
      <c r="J22" s="111">
        <f t="shared" si="16"/>
        <v>430.4470776</v>
      </c>
      <c r="K22" s="16"/>
      <c r="L22" s="112">
        <v>16</v>
      </c>
      <c r="M22" s="128">
        <f t="shared" si="17"/>
        <v>28638.543999999998</v>
      </c>
      <c r="N22" s="105">
        <f t="shared" si="18"/>
        <v>5727.7088000000003</v>
      </c>
      <c r="O22" s="105">
        <f t="shared" si="19"/>
        <v>5100.5291999999999</v>
      </c>
      <c r="P22" s="105">
        <f t="shared" si="8"/>
        <v>3190.5695999999998</v>
      </c>
      <c r="Q22" s="106">
        <f t="shared" si="9"/>
        <v>42657.351600000002</v>
      </c>
      <c r="R22" s="126">
        <v>1443.57</v>
      </c>
      <c r="S22" s="109">
        <f t="shared" si="1"/>
        <v>44100.921600000001</v>
      </c>
      <c r="T22" s="110">
        <f t="shared" si="20"/>
        <v>319.93013700000006</v>
      </c>
      <c r="U22" s="111">
        <f t="shared" si="21"/>
        <v>426.57351600000004</v>
      </c>
      <c r="V22" s="22"/>
      <c r="W22" s="22"/>
      <c r="X22" s="22"/>
      <c r="Y22" s="23"/>
      <c r="Z22" s="23"/>
      <c r="AA22" s="24"/>
      <c r="AB22" s="22"/>
      <c r="AC22" s="22"/>
      <c r="AD22" s="25"/>
    </row>
    <row r="23" spans="1:30" s="17" customFormat="1" ht="21.95" customHeight="1">
      <c r="A23" s="112">
        <v>17</v>
      </c>
      <c r="B23" s="128">
        <f t="shared" si="12"/>
        <v>29247.486349999999</v>
      </c>
      <c r="C23" s="105">
        <f t="shared" si="13"/>
        <v>5849.4972699999998</v>
      </c>
      <c r="D23" s="105">
        <f t="shared" si="14"/>
        <v>5208.9653499999995</v>
      </c>
      <c r="E23" s="105">
        <f t="shared" si="3"/>
        <v>3259.4609</v>
      </c>
      <c r="F23" s="106">
        <f t="shared" si="4"/>
        <v>43565.409869999996</v>
      </c>
      <c r="G23" s="126">
        <v>1443.57</v>
      </c>
      <c r="H23" s="109">
        <f t="shared" si="0"/>
        <v>45008.979869999996</v>
      </c>
      <c r="I23" s="110">
        <f t="shared" si="15"/>
        <v>326.740574025</v>
      </c>
      <c r="J23" s="111">
        <f t="shared" si="16"/>
        <v>435.65409869999996</v>
      </c>
      <c r="K23" s="16"/>
      <c r="L23" s="112">
        <v>17</v>
      </c>
      <c r="M23" s="128">
        <f t="shared" si="17"/>
        <v>28984.977999999999</v>
      </c>
      <c r="N23" s="105">
        <f t="shared" si="18"/>
        <v>5796.9955999999993</v>
      </c>
      <c r="O23" s="105">
        <f t="shared" si="19"/>
        <v>5162.2291500000001</v>
      </c>
      <c r="P23" s="105">
        <f t="shared" si="8"/>
        <v>3229.1651999999999</v>
      </c>
      <c r="Q23" s="106">
        <f t="shared" si="9"/>
        <v>43173.36795</v>
      </c>
      <c r="R23" s="126">
        <v>1443.57</v>
      </c>
      <c r="S23" s="109">
        <f t="shared" si="1"/>
        <v>44616.93795</v>
      </c>
      <c r="T23" s="110">
        <f t="shared" si="20"/>
        <v>323.80025962499997</v>
      </c>
      <c r="U23" s="111">
        <f t="shared" si="21"/>
        <v>431.73367949999999</v>
      </c>
      <c r="V23" s="22"/>
      <c r="W23" s="22"/>
      <c r="X23" s="22"/>
      <c r="Y23" s="23"/>
      <c r="Z23" s="23"/>
      <c r="AA23" s="24"/>
      <c r="AB23" s="22"/>
      <c r="AC23" s="22"/>
      <c r="AD23" s="25"/>
    </row>
    <row r="24" spans="1:30" s="17" customFormat="1" ht="21.95" customHeight="1">
      <c r="A24" s="112">
        <v>18</v>
      </c>
      <c r="B24" s="128">
        <f t="shared" si="12"/>
        <v>29597.0579</v>
      </c>
      <c r="C24" s="105">
        <f t="shared" si="13"/>
        <v>5919.4115800000009</v>
      </c>
      <c r="D24" s="105">
        <f t="shared" si="14"/>
        <v>5271.223899999999</v>
      </c>
      <c r="E24" s="105">
        <f t="shared" si="3"/>
        <v>3298.4186</v>
      </c>
      <c r="F24" s="106">
        <f t="shared" si="4"/>
        <v>44086.111979999994</v>
      </c>
      <c r="G24" s="126">
        <v>1443.57</v>
      </c>
      <c r="H24" s="109">
        <f t="shared" si="0"/>
        <v>45529.681979999994</v>
      </c>
      <c r="I24" s="110">
        <f t="shared" si="15"/>
        <v>330.64583984999996</v>
      </c>
      <c r="J24" s="111">
        <f t="shared" si="16"/>
        <v>440.86111979999993</v>
      </c>
      <c r="K24" s="16"/>
      <c r="L24" s="112">
        <v>18</v>
      </c>
      <c r="M24" s="128">
        <f t="shared" si="17"/>
        <v>29331.411999999997</v>
      </c>
      <c r="N24" s="105">
        <f t="shared" si="18"/>
        <v>5866.2824000000001</v>
      </c>
      <c r="O24" s="105">
        <f t="shared" si="19"/>
        <v>5223.9290999999994</v>
      </c>
      <c r="P24" s="105">
        <f t="shared" si="8"/>
        <v>3267.7608</v>
      </c>
      <c r="Q24" s="106">
        <f t="shared" si="9"/>
        <v>43689.384299999991</v>
      </c>
      <c r="R24" s="126">
        <v>1443.57</v>
      </c>
      <c r="S24" s="109">
        <f t="shared" si="1"/>
        <v>45132.95429999999</v>
      </c>
      <c r="T24" s="110">
        <f t="shared" si="20"/>
        <v>327.67038224999993</v>
      </c>
      <c r="U24" s="111">
        <f t="shared" si="21"/>
        <v>436.89384299999989</v>
      </c>
      <c r="V24" s="22"/>
      <c r="W24" s="22"/>
      <c r="X24" s="22"/>
      <c r="Y24" s="23"/>
      <c r="Z24" s="23"/>
      <c r="AA24" s="24"/>
      <c r="AB24" s="22"/>
      <c r="AC24" s="22"/>
      <c r="AD24" s="25"/>
    </row>
    <row r="25" spans="1:30" s="17" customFormat="1" ht="21.95" customHeight="1">
      <c r="A25" s="112">
        <v>19</v>
      </c>
      <c r="B25" s="128">
        <f t="shared" si="12"/>
        <v>29946.62945</v>
      </c>
      <c r="C25" s="105">
        <f t="shared" si="13"/>
        <v>5989.3258900000001</v>
      </c>
      <c r="D25" s="105">
        <f t="shared" si="14"/>
        <v>5333.4824499999995</v>
      </c>
      <c r="E25" s="105">
        <f t="shared" si="3"/>
        <v>3337.3762999999999</v>
      </c>
      <c r="F25" s="106">
        <f t="shared" si="4"/>
        <v>44606.81409</v>
      </c>
      <c r="G25" s="126">
        <v>1443.57</v>
      </c>
      <c r="H25" s="109">
        <f t="shared" si="0"/>
        <v>46050.38409</v>
      </c>
      <c r="I25" s="110">
        <f t="shared" si="15"/>
        <v>334.55110567500003</v>
      </c>
      <c r="J25" s="111">
        <f t="shared" si="16"/>
        <v>446.0681409</v>
      </c>
      <c r="K25" s="16"/>
      <c r="L25" s="112">
        <v>19</v>
      </c>
      <c r="M25" s="128">
        <f t="shared" si="17"/>
        <v>29677.845999999998</v>
      </c>
      <c r="N25" s="105">
        <f t="shared" si="18"/>
        <v>5935.569199999999</v>
      </c>
      <c r="O25" s="105">
        <f t="shared" si="19"/>
        <v>5285.6290499999996</v>
      </c>
      <c r="P25" s="105">
        <f t="shared" si="8"/>
        <v>3306.3563999999997</v>
      </c>
      <c r="Q25" s="106">
        <f t="shared" si="9"/>
        <v>44205.400649999989</v>
      </c>
      <c r="R25" s="126">
        <v>1443.57</v>
      </c>
      <c r="S25" s="109">
        <f t="shared" si="1"/>
        <v>45648.970649999988</v>
      </c>
      <c r="T25" s="110">
        <f t="shared" si="20"/>
        <v>331.5405048749999</v>
      </c>
      <c r="U25" s="111">
        <f t="shared" si="21"/>
        <v>442.0540064999999</v>
      </c>
      <c r="V25" s="22"/>
      <c r="W25" s="22"/>
      <c r="X25" s="22"/>
      <c r="Y25" s="23"/>
      <c r="Z25" s="23"/>
      <c r="AA25" s="24"/>
      <c r="AB25" s="22"/>
      <c r="AC25" s="22"/>
      <c r="AD25" s="25"/>
    </row>
    <row r="26" spans="1:30" s="17" customFormat="1" ht="21.95" customHeight="1">
      <c r="A26" s="112">
        <v>20</v>
      </c>
      <c r="B26" s="128">
        <f t="shared" si="12"/>
        <v>30296.201000000001</v>
      </c>
      <c r="C26" s="105">
        <f t="shared" si="13"/>
        <v>6059.2402000000002</v>
      </c>
      <c r="D26" s="105">
        <f t="shared" si="14"/>
        <v>5395.741</v>
      </c>
      <c r="E26" s="105">
        <f t="shared" si="3"/>
        <v>3376.3339999999998</v>
      </c>
      <c r="F26" s="106">
        <f t="shared" si="4"/>
        <v>45127.516200000005</v>
      </c>
      <c r="G26" s="126">
        <v>1443.57</v>
      </c>
      <c r="H26" s="109">
        <f t="shared" si="0"/>
        <v>46571.086200000005</v>
      </c>
      <c r="I26" s="110">
        <f t="shared" si="15"/>
        <v>338.45637150000005</v>
      </c>
      <c r="J26" s="111">
        <f t="shared" si="16"/>
        <v>451.27516200000008</v>
      </c>
      <c r="K26" s="16"/>
      <c r="L26" s="112">
        <v>20</v>
      </c>
      <c r="M26" s="128">
        <f t="shared" si="17"/>
        <v>30024.28</v>
      </c>
      <c r="N26" s="105">
        <f t="shared" si="18"/>
        <v>6004.8559999999998</v>
      </c>
      <c r="O26" s="105">
        <f t="shared" si="19"/>
        <v>5347.3289999999997</v>
      </c>
      <c r="P26" s="105">
        <f t="shared" si="8"/>
        <v>3344.9519999999998</v>
      </c>
      <c r="Q26" s="106">
        <f t="shared" si="9"/>
        <v>44721.416999999994</v>
      </c>
      <c r="R26" s="126">
        <v>1443.57</v>
      </c>
      <c r="S26" s="109">
        <f t="shared" si="1"/>
        <v>46164.986999999994</v>
      </c>
      <c r="T26" s="110">
        <f t="shared" si="20"/>
        <v>335.41062749999998</v>
      </c>
      <c r="U26" s="111">
        <f t="shared" si="21"/>
        <v>447.21416999999997</v>
      </c>
      <c r="V26" s="22"/>
      <c r="W26" s="22"/>
      <c r="X26" s="22"/>
      <c r="Y26" s="23"/>
      <c r="Z26" s="23"/>
      <c r="AA26" s="24"/>
      <c r="AB26" s="22"/>
      <c r="AC26" s="22"/>
      <c r="AD26" s="25"/>
    </row>
    <row r="27" spans="1:30" s="17" customFormat="1" ht="21.95" customHeight="1">
      <c r="A27" s="112">
        <v>21</v>
      </c>
      <c r="B27" s="128">
        <f t="shared" si="12"/>
        <v>30645.772550000002</v>
      </c>
      <c r="C27" s="105">
        <f t="shared" si="13"/>
        <v>6129.1545100000003</v>
      </c>
      <c r="D27" s="105">
        <f t="shared" si="14"/>
        <v>5457.9995499999995</v>
      </c>
      <c r="E27" s="105">
        <f t="shared" si="3"/>
        <v>3415.2916999999998</v>
      </c>
      <c r="F27" s="106">
        <f t="shared" si="4"/>
        <v>45648.218310000004</v>
      </c>
      <c r="G27" s="126">
        <v>1443.57</v>
      </c>
      <c r="H27" s="109">
        <f t="shared" si="0"/>
        <v>47091.788310000004</v>
      </c>
      <c r="I27" s="110">
        <f t="shared" si="15"/>
        <v>342.36163732500006</v>
      </c>
      <c r="J27" s="111">
        <f t="shared" si="16"/>
        <v>456.48218310000004</v>
      </c>
      <c r="K27" s="16"/>
      <c r="L27" s="112">
        <v>21</v>
      </c>
      <c r="M27" s="128">
        <f t="shared" si="17"/>
        <v>30370.714</v>
      </c>
      <c r="N27" s="105">
        <f t="shared" si="18"/>
        <v>6074.1428000000005</v>
      </c>
      <c r="O27" s="105">
        <f t="shared" si="19"/>
        <v>5409.0289499999999</v>
      </c>
      <c r="P27" s="105">
        <f t="shared" si="8"/>
        <v>3383.5475999999999</v>
      </c>
      <c r="Q27" s="106">
        <f t="shared" si="9"/>
        <v>45237.433349999999</v>
      </c>
      <c r="R27" s="126">
        <v>1443.57</v>
      </c>
      <c r="S27" s="109">
        <f t="shared" si="1"/>
        <v>46681.003349999999</v>
      </c>
      <c r="T27" s="110">
        <f t="shared" si="20"/>
        <v>339.280750125</v>
      </c>
      <c r="U27" s="111">
        <f t="shared" si="21"/>
        <v>452.37433349999998</v>
      </c>
      <c r="V27" s="22"/>
      <c r="W27" s="22"/>
      <c r="X27" s="22"/>
      <c r="Y27" s="23"/>
      <c r="Z27" s="23"/>
      <c r="AA27" s="24"/>
      <c r="AB27" s="22"/>
      <c r="AC27" s="22"/>
      <c r="AD27" s="25"/>
    </row>
    <row r="28" spans="1:30" s="17" customFormat="1" ht="21.95" customHeight="1">
      <c r="A28" s="112">
        <v>22</v>
      </c>
      <c r="B28" s="128">
        <f t="shared" si="12"/>
        <v>30995.344100000002</v>
      </c>
      <c r="C28" s="105">
        <f t="shared" si="13"/>
        <v>6199.0688199999995</v>
      </c>
      <c r="D28" s="105">
        <f t="shared" si="14"/>
        <v>5520.2580999999991</v>
      </c>
      <c r="E28" s="105">
        <f t="shared" si="3"/>
        <v>3454.2493999999997</v>
      </c>
      <c r="F28" s="106">
        <f t="shared" si="4"/>
        <v>46168.920420000002</v>
      </c>
      <c r="G28" s="126">
        <v>1443.57</v>
      </c>
      <c r="H28" s="109">
        <f t="shared" si="0"/>
        <v>47612.490420000002</v>
      </c>
      <c r="I28" s="110">
        <f t="shared" si="15"/>
        <v>346.26690315000002</v>
      </c>
      <c r="J28" s="111">
        <f t="shared" si="16"/>
        <v>461.68920420000001</v>
      </c>
      <c r="K28" s="16"/>
      <c r="L28" s="112">
        <v>22</v>
      </c>
      <c r="M28" s="128">
        <f t="shared" si="17"/>
        <v>30717.147999999997</v>
      </c>
      <c r="N28" s="105">
        <f t="shared" si="18"/>
        <v>6143.4295999999995</v>
      </c>
      <c r="O28" s="105">
        <f t="shared" si="19"/>
        <v>5470.7289000000001</v>
      </c>
      <c r="P28" s="105">
        <f t="shared" si="8"/>
        <v>3422.1432</v>
      </c>
      <c r="Q28" s="106">
        <f t="shared" si="9"/>
        <v>45753.449699999997</v>
      </c>
      <c r="R28" s="126">
        <v>1443.57</v>
      </c>
      <c r="S28" s="109">
        <f t="shared" si="1"/>
        <v>47197.019699999997</v>
      </c>
      <c r="T28" s="110">
        <f t="shared" si="20"/>
        <v>343.15087274999996</v>
      </c>
      <c r="U28" s="111">
        <f t="shared" si="21"/>
        <v>457.53449699999999</v>
      </c>
      <c r="V28" s="22"/>
      <c r="W28" s="22"/>
      <c r="X28" s="22"/>
      <c r="Y28" s="23"/>
      <c r="Z28" s="23"/>
      <c r="AA28" s="24"/>
      <c r="AB28" s="22"/>
      <c r="AC28" s="22"/>
      <c r="AD28" s="25"/>
    </row>
    <row r="29" spans="1:30" s="17" customFormat="1" ht="21.95" customHeight="1">
      <c r="A29" s="112">
        <v>23</v>
      </c>
      <c r="B29" s="128">
        <f t="shared" si="12"/>
        <v>31344.915650000003</v>
      </c>
      <c r="C29" s="105">
        <f t="shared" si="13"/>
        <v>6268.9831300000005</v>
      </c>
      <c r="D29" s="105">
        <f t="shared" si="14"/>
        <v>5582.5166499999996</v>
      </c>
      <c r="E29" s="105">
        <f t="shared" si="3"/>
        <v>3493.2070999999996</v>
      </c>
      <c r="F29" s="106">
        <f t="shared" si="4"/>
        <v>46689.622530000001</v>
      </c>
      <c r="G29" s="126">
        <v>1443.57</v>
      </c>
      <c r="H29" s="109">
        <f t="shared" si="0"/>
        <v>48133.19253</v>
      </c>
      <c r="I29" s="110">
        <f t="shared" si="15"/>
        <v>350.17216897500003</v>
      </c>
      <c r="J29" s="111">
        <f t="shared" si="16"/>
        <v>466.89622530000003</v>
      </c>
      <c r="K29" s="16"/>
      <c r="L29" s="112">
        <v>23</v>
      </c>
      <c r="M29" s="128">
        <f t="shared" si="17"/>
        <v>31063.581999999999</v>
      </c>
      <c r="N29" s="105">
        <f t="shared" si="18"/>
        <v>6212.7164000000002</v>
      </c>
      <c r="O29" s="105">
        <f t="shared" si="19"/>
        <v>5532.4288500000002</v>
      </c>
      <c r="P29" s="105">
        <f t="shared" si="8"/>
        <v>3460.7388000000001</v>
      </c>
      <c r="Q29" s="106">
        <f t="shared" si="9"/>
        <v>46269.466049999995</v>
      </c>
      <c r="R29" s="126">
        <v>1443.57</v>
      </c>
      <c r="S29" s="109">
        <f t="shared" si="1"/>
        <v>47713.036049999995</v>
      </c>
      <c r="T29" s="110">
        <f t="shared" si="20"/>
        <v>347.02099537499998</v>
      </c>
      <c r="U29" s="111">
        <f t="shared" si="21"/>
        <v>462.69466049999994</v>
      </c>
      <c r="V29" s="22"/>
      <c r="W29" s="22"/>
      <c r="X29" s="22"/>
      <c r="Y29" s="23"/>
      <c r="Z29" s="23"/>
      <c r="AA29" s="24"/>
      <c r="AB29" s="22"/>
      <c r="AC29" s="22"/>
      <c r="AD29" s="25"/>
    </row>
    <row r="30" spans="1:30" s="17" customFormat="1" ht="21.95" customHeight="1">
      <c r="A30" s="112">
        <v>24</v>
      </c>
      <c r="B30" s="128">
        <f t="shared" si="12"/>
        <v>31694.4872</v>
      </c>
      <c r="C30" s="105">
        <f t="shared" si="13"/>
        <v>6338.8974399999997</v>
      </c>
      <c r="D30" s="105">
        <f t="shared" si="14"/>
        <v>5644.7752</v>
      </c>
      <c r="E30" s="105">
        <f t="shared" si="3"/>
        <v>3532.1647999999996</v>
      </c>
      <c r="F30" s="106">
        <f t="shared" si="4"/>
        <v>47210.324639999992</v>
      </c>
      <c r="G30" s="126">
        <v>1443.57</v>
      </c>
      <c r="H30" s="109">
        <f t="shared" si="0"/>
        <v>48653.894639999991</v>
      </c>
      <c r="I30" s="110">
        <f t="shared" si="15"/>
        <v>354.07743479999993</v>
      </c>
      <c r="J30" s="111">
        <f t="shared" si="16"/>
        <v>472.10324639999993</v>
      </c>
      <c r="K30" s="16"/>
      <c r="L30" s="112">
        <v>24</v>
      </c>
      <c r="M30" s="128">
        <f t="shared" si="17"/>
        <v>31410.015999999996</v>
      </c>
      <c r="N30" s="105">
        <f t="shared" si="18"/>
        <v>6282.0031999999992</v>
      </c>
      <c r="O30" s="105">
        <f t="shared" si="19"/>
        <v>5594.1287999999995</v>
      </c>
      <c r="P30" s="105">
        <f t="shared" si="8"/>
        <v>3499.3343999999997</v>
      </c>
      <c r="Q30" s="106">
        <f t="shared" si="9"/>
        <v>46785.482399999994</v>
      </c>
      <c r="R30" s="126">
        <v>1443.57</v>
      </c>
      <c r="S30" s="109">
        <f t="shared" si="1"/>
        <v>48229.052399999993</v>
      </c>
      <c r="T30" s="110">
        <f t="shared" si="20"/>
        <v>350.89111799999995</v>
      </c>
      <c r="U30" s="111">
        <f t="shared" si="21"/>
        <v>467.85482399999995</v>
      </c>
      <c r="V30" s="22"/>
      <c r="W30" s="22"/>
      <c r="X30" s="22"/>
      <c r="Y30" s="23"/>
      <c r="Z30" s="23"/>
      <c r="AA30" s="24"/>
      <c r="AB30" s="22"/>
      <c r="AC30" s="22"/>
      <c r="AD30" s="25"/>
    </row>
    <row r="31" spans="1:30" s="17" customFormat="1" ht="21.95" customHeight="1" thickBot="1">
      <c r="A31" s="114">
        <v>25</v>
      </c>
      <c r="B31" s="131">
        <f t="shared" si="12"/>
        <v>32044.05875</v>
      </c>
      <c r="C31" s="115">
        <f t="shared" si="13"/>
        <v>6408.8117500000008</v>
      </c>
      <c r="D31" s="115">
        <f t="shared" si="14"/>
        <v>5707.0337499999996</v>
      </c>
      <c r="E31" s="115">
        <f t="shared" si="3"/>
        <v>3571.1224999999995</v>
      </c>
      <c r="F31" s="116">
        <f t="shared" si="4"/>
        <v>47731.026750000005</v>
      </c>
      <c r="G31" s="129">
        <v>1443.57</v>
      </c>
      <c r="H31" s="118">
        <f t="shared" si="0"/>
        <v>49174.596750000004</v>
      </c>
      <c r="I31" s="119">
        <f t="shared" si="15"/>
        <v>357.98270062500006</v>
      </c>
      <c r="J31" s="120">
        <f t="shared" si="16"/>
        <v>477.31026750000007</v>
      </c>
      <c r="K31" s="84"/>
      <c r="L31" s="114">
        <v>25</v>
      </c>
      <c r="M31" s="131">
        <f t="shared" si="17"/>
        <v>31756.449999999997</v>
      </c>
      <c r="N31" s="115">
        <f t="shared" si="18"/>
        <v>6351.29</v>
      </c>
      <c r="O31" s="115">
        <f t="shared" si="19"/>
        <v>5655.8287499999997</v>
      </c>
      <c r="P31" s="115">
        <f t="shared" si="8"/>
        <v>3537.93</v>
      </c>
      <c r="Q31" s="106">
        <f t="shared" si="9"/>
        <v>47301.498749999999</v>
      </c>
      <c r="R31" s="129">
        <v>1443.57</v>
      </c>
      <c r="S31" s="109">
        <f t="shared" si="1"/>
        <v>48745.068749999999</v>
      </c>
      <c r="T31" s="119">
        <f t="shared" si="20"/>
        <v>354.76124062499997</v>
      </c>
      <c r="U31" s="120">
        <f t="shared" si="21"/>
        <v>473.01498749999996</v>
      </c>
      <c r="V31" s="22"/>
      <c r="W31" s="85"/>
      <c r="X31" s="22"/>
      <c r="Y31" s="23"/>
      <c r="Z31" s="23"/>
      <c r="AA31" s="24"/>
      <c r="AB31" s="22"/>
      <c r="AC31" s="22"/>
      <c r="AD31" s="25"/>
    </row>
    <row r="32" spans="1:30" ht="14.25" hidden="1" customHeight="1">
      <c r="F32" s="7"/>
      <c r="G32" s="7"/>
      <c r="H32" s="7"/>
      <c r="I32" s="7"/>
      <c r="J32" s="7"/>
      <c r="M32" s="51">
        <f t="shared" si="17"/>
        <v>23095.599999999999</v>
      </c>
      <c r="N32" s="52">
        <f t="shared" si="18"/>
        <v>4619.12</v>
      </c>
      <c r="O32" s="52">
        <f t="shared" si="19"/>
        <v>4113.33</v>
      </c>
      <c r="P32" s="52">
        <f t="shared" si="8"/>
        <v>2573.04</v>
      </c>
      <c r="Q32" s="106">
        <f t="shared" si="9"/>
        <v>34401.089999999997</v>
      </c>
      <c r="R32" s="102">
        <v>1000</v>
      </c>
      <c r="S32" s="109">
        <f t="shared" si="1"/>
        <v>35401.089999999997</v>
      </c>
      <c r="T32" s="99">
        <f t="shared" si="20"/>
        <v>258.00817499999999</v>
      </c>
      <c r="U32" s="100">
        <f t="shared" si="21"/>
        <v>344.01089999999999</v>
      </c>
      <c r="V32" s="5"/>
      <c r="W32" s="5"/>
      <c r="X32" s="5"/>
      <c r="Y32" s="5"/>
      <c r="Z32" s="5"/>
      <c r="AA32" s="5"/>
      <c r="AB32" s="5"/>
      <c r="AC32" s="5"/>
      <c r="AD32" s="5"/>
    </row>
    <row r="33" spans="1:30" ht="13.5" hidden="1" thickBot="1">
      <c r="F33" s="7"/>
      <c r="G33" s="7"/>
      <c r="H33" s="7"/>
      <c r="I33" s="7"/>
      <c r="J33" s="7"/>
      <c r="M33" s="27">
        <f t="shared" si="17"/>
        <v>23095.599999999999</v>
      </c>
      <c r="N33" s="34">
        <f t="shared" si="18"/>
        <v>4619.12</v>
      </c>
      <c r="O33" s="34">
        <f t="shared" si="19"/>
        <v>4113.33</v>
      </c>
      <c r="P33" s="34">
        <f t="shared" si="8"/>
        <v>2573.04</v>
      </c>
      <c r="Q33" s="116">
        <f t="shared" si="9"/>
        <v>34401.089999999997</v>
      </c>
      <c r="R33" s="58">
        <v>1000</v>
      </c>
      <c r="S33" s="118">
        <f t="shared" si="1"/>
        <v>35401.089999999997</v>
      </c>
      <c r="T33" s="28">
        <f t="shared" si="20"/>
        <v>258.00817499999999</v>
      </c>
      <c r="U33" s="48">
        <f t="shared" si="21"/>
        <v>344.01089999999999</v>
      </c>
      <c r="V33" s="5"/>
      <c r="W33" s="5"/>
      <c r="X33" s="5"/>
      <c r="Y33" s="5"/>
      <c r="Z33" s="5"/>
      <c r="AA33" s="5"/>
      <c r="AB33" s="5"/>
      <c r="AC33" s="5"/>
      <c r="AD33" s="5"/>
    </row>
    <row r="34" spans="1:30">
      <c r="A34" s="82"/>
      <c r="B34" s="82"/>
      <c r="C34" s="82"/>
      <c r="D34" s="82"/>
      <c r="E34" s="82"/>
      <c r="F34" s="82"/>
      <c r="G34" s="82"/>
      <c r="H34" s="82"/>
      <c r="I34" s="44"/>
      <c r="J34" s="44"/>
      <c r="L34" s="82"/>
      <c r="M34" s="82"/>
      <c r="N34" s="82"/>
      <c r="O34" s="82"/>
      <c r="P34" s="82"/>
      <c r="Q34" s="82"/>
      <c r="R34" s="82"/>
      <c r="S34" s="82"/>
      <c r="T34" s="4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9" spans="1:30">
      <c r="B39" s="81"/>
      <c r="C39" s="81"/>
      <c r="D39" s="81"/>
      <c r="E39" s="2"/>
      <c r="F39" s="81"/>
      <c r="G39" s="81"/>
      <c r="H39" s="81"/>
      <c r="I39" s="81"/>
      <c r="J39" s="81"/>
      <c r="M39" s="35"/>
      <c r="N39" s="35"/>
      <c r="O39" s="35"/>
      <c r="P39" s="2"/>
      <c r="Q39" s="35"/>
      <c r="R39" s="35"/>
      <c r="S39" s="35"/>
      <c r="T39" s="35"/>
      <c r="U39" s="35"/>
    </row>
    <row r="40" spans="1:30">
      <c r="B40" s="81"/>
      <c r="C40" s="81"/>
      <c r="D40" s="81"/>
      <c r="F40" s="88"/>
      <c r="G40" s="88"/>
      <c r="H40" s="88"/>
      <c r="I40" s="88"/>
      <c r="J40" s="88"/>
      <c r="M40" s="35"/>
      <c r="N40" s="35"/>
      <c r="O40" s="35"/>
      <c r="Q40" s="89"/>
      <c r="R40" s="89"/>
      <c r="S40" s="89"/>
      <c r="T40" s="35"/>
      <c r="U40" s="35"/>
    </row>
    <row r="41" spans="1:30">
      <c r="M41" s="35"/>
      <c r="N41" s="35"/>
      <c r="O41" s="35"/>
      <c r="Q41" s="89"/>
      <c r="R41" s="89"/>
      <c r="S41" s="89"/>
      <c r="T41" s="35"/>
      <c r="U41" s="35"/>
    </row>
    <row r="42" spans="1:30">
      <c r="M42" s="35"/>
      <c r="N42" s="35"/>
      <c r="O42" s="35"/>
      <c r="Q42" s="89"/>
      <c r="R42" s="89"/>
      <c r="S42" s="89"/>
      <c r="T42" s="35"/>
      <c r="U42" s="35"/>
    </row>
    <row r="43" spans="1:30">
      <c r="M43" s="35"/>
      <c r="N43" s="35"/>
      <c r="O43" s="35"/>
      <c r="Q43" s="89"/>
      <c r="R43" s="89"/>
      <c r="S43" s="89"/>
      <c r="T43" s="35"/>
      <c r="U43" s="35"/>
    </row>
  </sheetData>
  <phoneticPr fontId="13" type="noConversion"/>
  <printOptions horizontalCentered="1"/>
  <pageMargins left="0.59055118110236227" right="0.70866141732283472" top="0.27559055118110237" bottom="0.27559055118110237" header="0.15748031496062992" footer="0"/>
  <pageSetup paperSize="5" scale="81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9"/>
  <sheetViews>
    <sheetView topLeftCell="A2" workbookViewId="0">
      <selection activeCell="A3" sqref="A3"/>
    </sheetView>
  </sheetViews>
  <sheetFormatPr baseColWidth="10" defaultRowHeight="12.75"/>
  <cols>
    <col min="1" max="1" width="7.7109375" customWidth="1"/>
    <col min="2" max="2" width="8.7109375" customWidth="1"/>
    <col min="3" max="4" width="7.7109375" customWidth="1"/>
    <col min="5" max="5" width="8" style="147" customWidth="1"/>
    <col min="6" max="6" width="10.5703125" style="3" customWidth="1"/>
    <col min="7" max="7" width="10" style="3" customWidth="1"/>
    <col min="8" max="8" width="11.5703125" style="3" customWidth="1"/>
    <col min="9" max="10" width="6.7109375" style="3" customWidth="1"/>
    <col min="11" max="11" width="26.7109375" customWidth="1"/>
    <col min="12" max="12" width="7.7109375" customWidth="1"/>
    <col min="13" max="13" width="8.7109375" customWidth="1"/>
    <col min="14" max="15" width="7.7109375" customWidth="1"/>
    <col min="16" max="16" width="8" style="147" customWidth="1"/>
    <col min="17" max="17" width="10.5703125" style="3" customWidth="1"/>
    <col min="18" max="18" width="10" style="3" customWidth="1"/>
    <col min="19" max="19" width="10.85546875" style="3" customWidth="1"/>
    <col min="20" max="20" width="6.7109375" style="2" customWidth="1"/>
    <col min="21" max="21" width="6.7109375" customWidth="1"/>
    <col min="22" max="22" width="7.7109375" customWidth="1"/>
    <col min="23" max="23" width="8.7109375" customWidth="1"/>
    <col min="24" max="24" width="7.7109375" customWidth="1"/>
    <col min="25" max="27" width="8.7109375" customWidth="1"/>
    <col min="28" max="29" width="7.7109375" customWidth="1"/>
  </cols>
  <sheetData>
    <row r="1" spans="1:30" hidden="1"/>
    <row r="2" spans="1:30" ht="20.25" thickBot="1">
      <c r="A2" s="26" t="s">
        <v>25</v>
      </c>
      <c r="B2" s="53" t="s">
        <v>41</v>
      </c>
      <c r="L2" s="53" t="s">
        <v>41</v>
      </c>
      <c r="U2" s="26" t="s">
        <v>36</v>
      </c>
    </row>
    <row r="3" spans="1:30" ht="16.5" thickBot="1">
      <c r="A3" s="3" t="s">
        <v>20</v>
      </c>
      <c r="G3" s="54" t="str">
        <f>+'Maq A'!S2</f>
        <v>ENERO a DICIEMBRE 2019</v>
      </c>
      <c r="H3" s="91"/>
      <c r="I3" s="96"/>
      <c r="J3" s="145"/>
      <c r="K3" s="5"/>
      <c r="L3" s="3" t="s">
        <v>15</v>
      </c>
      <c r="R3" s="54" t="str">
        <f>+'Maq A'!S2</f>
        <v>ENERO a DICIEMBRE 2019</v>
      </c>
      <c r="S3" s="91"/>
      <c r="T3" s="96"/>
      <c r="U3" s="145"/>
      <c r="V3" s="19"/>
      <c r="W3" s="20"/>
      <c r="X3" s="4"/>
      <c r="Y3" s="5"/>
      <c r="Z3" s="8"/>
      <c r="AA3" s="8"/>
      <c r="AB3" s="5"/>
      <c r="AC3" s="5"/>
      <c r="AD3" s="5"/>
    </row>
    <row r="4" spans="1:30" ht="6" customHeight="1" thickBot="1">
      <c r="T4" s="8"/>
      <c r="U4" s="5"/>
      <c r="V4" s="19"/>
      <c r="W4" s="20"/>
      <c r="X4" s="4"/>
      <c r="Y4" s="5"/>
      <c r="Z4" s="8"/>
      <c r="AA4" s="8"/>
      <c r="AB4" s="5"/>
      <c r="AC4" s="5"/>
      <c r="AD4" s="5"/>
    </row>
    <row r="5" spans="1:30" s="11" customFormat="1" ht="24.75" customHeight="1">
      <c r="A5" s="121" t="s">
        <v>2</v>
      </c>
      <c r="B5" s="122" t="s">
        <v>1</v>
      </c>
      <c r="C5" s="123" t="s">
        <v>3</v>
      </c>
      <c r="D5" s="123" t="s">
        <v>4</v>
      </c>
      <c r="E5" s="148" t="s">
        <v>49</v>
      </c>
      <c r="F5" s="124" t="s">
        <v>50</v>
      </c>
      <c r="G5" s="122" t="s">
        <v>55</v>
      </c>
      <c r="H5" s="124" t="s">
        <v>5</v>
      </c>
      <c r="I5" s="122" t="s">
        <v>39</v>
      </c>
      <c r="J5" s="125" t="s">
        <v>40</v>
      </c>
      <c r="K5" s="15"/>
      <c r="L5" s="121" t="s">
        <v>2</v>
      </c>
      <c r="M5" s="122" t="s">
        <v>1</v>
      </c>
      <c r="N5" s="123" t="s">
        <v>3</v>
      </c>
      <c r="O5" s="123" t="s">
        <v>4</v>
      </c>
      <c r="P5" s="148" t="s">
        <v>49</v>
      </c>
      <c r="Q5" s="124" t="s">
        <v>50</v>
      </c>
      <c r="R5" s="122" t="s">
        <v>55</v>
      </c>
      <c r="S5" s="124" t="s">
        <v>5</v>
      </c>
      <c r="T5" s="122" t="s">
        <v>39</v>
      </c>
      <c r="U5" s="125" t="s">
        <v>40</v>
      </c>
      <c r="V5" s="18"/>
      <c r="W5" s="18"/>
      <c r="X5" s="18"/>
      <c r="Y5" s="18"/>
      <c r="Z5" s="18"/>
      <c r="AA5" s="18"/>
      <c r="AB5" s="18"/>
      <c r="AC5" s="18"/>
      <c r="AD5" s="21"/>
    </row>
    <row r="6" spans="1:30" s="38" customFormat="1" ht="21.95" customHeight="1">
      <c r="A6" s="39" t="s">
        <v>6</v>
      </c>
      <c r="B6" s="105">
        <v>22587.85</v>
      </c>
      <c r="C6" s="105">
        <f>B6*20/100</f>
        <v>4517.57</v>
      </c>
      <c r="D6" s="105">
        <v>4022.95</v>
      </c>
      <c r="E6" s="105">
        <v>2514.8200000000002</v>
      </c>
      <c r="F6" s="106">
        <f>SUM(B6:E6)</f>
        <v>33643.19</v>
      </c>
      <c r="G6" s="126">
        <v>1443.57</v>
      </c>
      <c r="H6" s="109">
        <f t="shared" ref="H6:H31" si="0">SUM(F6:G6)</f>
        <v>35086.76</v>
      </c>
      <c r="I6" s="110">
        <f>F6/200*1.5</f>
        <v>252.32392500000003</v>
      </c>
      <c r="J6" s="111">
        <f>F6/200*2</f>
        <v>336.43190000000004</v>
      </c>
      <c r="K6" s="22"/>
      <c r="L6" s="39" t="s">
        <v>6</v>
      </c>
      <c r="M6" s="105">
        <v>22659.99</v>
      </c>
      <c r="N6" s="105">
        <f>M6*20/100</f>
        <v>4531.9980000000005</v>
      </c>
      <c r="O6" s="105">
        <v>4035.74</v>
      </c>
      <c r="P6" s="105">
        <v>2523.34</v>
      </c>
      <c r="Q6" s="106">
        <f>SUM(M6:P6)</f>
        <v>33751.067999999999</v>
      </c>
      <c r="R6" s="126">
        <v>1443.57</v>
      </c>
      <c r="S6" s="109">
        <f t="shared" ref="S6:S31" si="1">SUM(Q6:R6)</f>
        <v>35194.637999999999</v>
      </c>
      <c r="T6" s="110">
        <f>Q6/200*1.5</f>
        <v>253.13300999999998</v>
      </c>
      <c r="U6" s="111">
        <f>Q6/200*2</f>
        <v>337.51067999999998</v>
      </c>
      <c r="V6" s="22"/>
      <c r="W6" s="22"/>
      <c r="X6" s="22"/>
      <c r="Y6" s="23"/>
      <c r="Z6" s="23"/>
      <c r="AA6" s="24"/>
      <c r="AB6" s="22"/>
      <c r="AC6" s="22"/>
      <c r="AD6" s="25"/>
    </row>
    <row r="7" spans="1:30" s="17" customFormat="1" ht="21.95" customHeight="1">
      <c r="A7" s="112">
        <v>1</v>
      </c>
      <c r="B7" s="128">
        <f>($B$6*1.5%*A7)+$B$6</f>
        <v>22926.667749999997</v>
      </c>
      <c r="C7" s="105">
        <f t="shared" ref="C7" si="2">B7*20/100</f>
        <v>4585.3335499999994</v>
      </c>
      <c r="D7" s="105">
        <f>+$D$6+$D$6*0.015*A7</f>
        <v>4083.2942499999999</v>
      </c>
      <c r="E7" s="105">
        <f t="shared" ref="E7:E33" si="3">+$E$6+$E$6*0.015*A7</f>
        <v>2552.5423000000001</v>
      </c>
      <c r="F7" s="106">
        <f t="shared" ref="F7:F31" si="4">SUM(B7:E7)</f>
        <v>34147.837849999996</v>
      </c>
      <c r="G7" s="126">
        <v>1443.57</v>
      </c>
      <c r="H7" s="109">
        <f t="shared" si="0"/>
        <v>35591.407849999996</v>
      </c>
      <c r="I7" s="110">
        <f t="shared" ref="I7" si="5">F7/200*1.5</f>
        <v>256.10878387499997</v>
      </c>
      <c r="J7" s="111">
        <f t="shared" ref="J7" si="6">F7/200*2</f>
        <v>341.47837849999996</v>
      </c>
      <c r="K7" s="16"/>
      <c r="L7" s="112">
        <v>1</v>
      </c>
      <c r="M7" s="128">
        <f>($M$6*1.5%*L7)+$M$6</f>
        <v>22999.889850000003</v>
      </c>
      <c r="N7" s="105">
        <f t="shared" ref="N7" si="7">M7*20/100</f>
        <v>4599.9779700000008</v>
      </c>
      <c r="O7" s="105">
        <f>+$O$6+$O$6*0.015*L7</f>
        <v>4096.2761</v>
      </c>
      <c r="P7" s="105">
        <f t="shared" ref="P7:P31" si="8">+$P$6+$P$6*0.015*L7</f>
        <v>2561.1901000000003</v>
      </c>
      <c r="Q7" s="106">
        <f t="shared" ref="Q7:Q31" si="9">SUM(M7:P7)</f>
        <v>34257.334020000002</v>
      </c>
      <c r="R7" s="126">
        <v>1443.57</v>
      </c>
      <c r="S7" s="109">
        <f t="shared" si="1"/>
        <v>35700.904020000002</v>
      </c>
      <c r="T7" s="110">
        <f t="shared" ref="T7" si="10">Q7/200*1.5</f>
        <v>256.93000515</v>
      </c>
      <c r="U7" s="111">
        <f t="shared" ref="U7" si="11">Q7/200*2</f>
        <v>342.57334020000002</v>
      </c>
      <c r="V7" s="22"/>
      <c r="W7" s="22"/>
      <c r="X7" s="22"/>
      <c r="Y7" s="23"/>
      <c r="Z7" s="23"/>
      <c r="AA7" s="24"/>
      <c r="AB7" s="22"/>
      <c r="AC7" s="22"/>
      <c r="AD7" s="25"/>
    </row>
    <row r="8" spans="1:30" s="17" customFormat="1" ht="21.95" customHeight="1">
      <c r="A8" s="112">
        <v>2</v>
      </c>
      <c r="B8" s="128">
        <f t="shared" ref="B8:B33" si="12">($B$6*1.5%*A8)+$B$6</f>
        <v>23265.485499999999</v>
      </c>
      <c r="C8" s="105">
        <f t="shared" ref="C8:C33" si="13">B8*20/100</f>
        <v>4653.0971</v>
      </c>
      <c r="D8" s="105">
        <f t="shared" ref="D8:D33" si="14">+$D$6+$D$6*0.015*A8</f>
        <v>4143.6385</v>
      </c>
      <c r="E8" s="105">
        <f t="shared" si="3"/>
        <v>2590.2646</v>
      </c>
      <c r="F8" s="106">
        <f t="shared" si="4"/>
        <v>34652.485699999997</v>
      </c>
      <c r="G8" s="126">
        <v>1443.57</v>
      </c>
      <c r="H8" s="109">
        <f t="shared" si="0"/>
        <v>36096.055699999997</v>
      </c>
      <c r="I8" s="110">
        <f t="shared" ref="I8:I33" si="15">F8/200*1.5</f>
        <v>259.89364275000003</v>
      </c>
      <c r="J8" s="111">
        <f t="shared" ref="J8:J33" si="16">F8/200*2</f>
        <v>346.524857</v>
      </c>
      <c r="K8" s="16"/>
      <c r="L8" s="112">
        <v>2</v>
      </c>
      <c r="M8" s="128">
        <f t="shared" ref="M8:M31" si="17">($M$6*1.5%*L8)+$M$6</f>
        <v>23339.789700000001</v>
      </c>
      <c r="N8" s="105">
        <f t="shared" ref="N8:N31" si="18">M8*20/100</f>
        <v>4667.9579400000002</v>
      </c>
      <c r="O8" s="105">
        <f t="shared" ref="O8:O31" si="19">+$O$6+$O$6*0.015*L8</f>
        <v>4156.8121999999994</v>
      </c>
      <c r="P8" s="105">
        <f t="shared" si="8"/>
        <v>2599.0402000000004</v>
      </c>
      <c r="Q8" s="106">
        <f t="shared" si="9"/>
        <v>34763.600040000005</v>
      </c>
      <c r="R8" s="126">
        <v>1443.57</v>
      </c>
      <c r="S8" s="109">
        <f t="shared" si="1"/>
        <v>36207.170040000005</v>
      </c>
      <c r="T8" s="110">
        <f t="shared" ref="T8:T31" si="20">Q8/200*1.5</f>
        <v>260.72700030000004</v>
      </c>
      <c r="U8" s="111">
        <f t="shared" ref="U8:U31" si="21">Q8/200*2</f>
        <v>347.63600040000006</v>
      </c>
      <c r="V8" s="22"/>
      <c r="W8" s="22"/>
      <c r="X8" s="22"/>
      <c r="Y8" s="23"/>
      <c r="Z8" s="23"/>
      <c r="AA8" s="24"/>
      <c r="AB8" s="22"/>
      <c r="AC8" s="22"/>
      <c r="AD8" s="25"/>
    </row>
    <row r="9" spans="1:30" s="17" customFormat="1" ht="21.95" customHeight="1">
      <c r="A9" s="112">
        <v>3</v>
      </c>
      <c r="B9" s="128">
        <f t="shared" si="12"/>
        <v>23604.303249999997</v>
      </c>
      <c r="C9" s="105">
        <f t="shared" si="13"/>
        <v>4720.8606499999996</v>
      </c>
      <c r="D9" s="105">
        <f t="shared" si="14"/>
        <v>4203.9827500000001</v>
      </c>
      <c r="E9" s="105">
        <f t="shared" si="3"/>
        <v>2627.9869000000003</v>
      </c>
      <c r="F9" s="106">
        <f t="shared" si="4"/>
        <v>35157.133549999999</v>
      </c>
      <c r="G9" s="126">
        <v>1443.57</v>
      </c>
      <c r="H9" s="109">
        <f t="shared" si="0"/>
        <v>36600.703549999998</v>
      </c>
      <c r="I9" s="110">
        <f t="shared" si="15"/>
        <v>263.67850162499997</v>
      </c>
      <c r="J9" s="111">
        <f t="shared" si="16"/>
        <v>351.57133549999998</v>
      </c>
      <c r="K9" s="16"/>
      <c r="L9" s="112">
        <v>3</v>
      </c>
      <c r="M9" s="128">
        <f t="shared" si="17"/>
        <v>23679.689550000003</v>
      </c>
      <c r="N9" s="105">
        <f t="shared" si="18"/>
        <v>4735.9379100000006</v>
      </c>
      <c r="O9" s="105">
        <f t="shared" si="19"/>
        <v>4217.3482999999997</v>
      </c>
      <c r="P9" s="105">
        <f t="shared" si="8"/>
        <v>2636.8903</v>
      </c>
      <c r="Q9" s="106">
        <f t="shared" si="9"/>
        <v>35269.86606</v>
      </c>
      <c r="R9" s="126">
        <v>1443.57</v>
      </c>
      <c r="S9" s="109">
        <f t="shared" si="1"/>
        <v>36713.43606</v>
      </c>
      <c r="T9" s="110">
        <f t="shared" si="20"/>
        <v>264.52399544999997</v>
      </c>
      <c r="U9" s="111">
        <f t="shared" si="21"/>
        <v>352.69866059999998</v>
      </c>
      <c r="V9" s="22"/>
      <c r="W9" s="22"/>
      <c r="X9" s="22"/>
      <c r="Y9" s="23"/>
      <c r="Z9" s="23"/>
      <c r="AA9" s="24"/>
      <c r="AB9" s="22"/>
      <c r="AC9" s="22"/>
      <c r="AD9" s="25"/>
    </row>
    <row r="10" spans="1:30" s="17" customFormat="1" ht="21.95" customHeight="1">
      <c r="A10" s="112">
        <v>4</v>
      </c>
      <c r="B10" s="128">
        <f t="shared" si="12"/>
        <v>23943.120999999999</v>
      </c>
      <c r="C10" s="105">
        <f t="shared" si="13"/>
        <v>4788.6242000000002</v>
      </c>
      <c r="D10" s="105">
        <f t="shared" si="14"/>
        <v>4264.3270000000002</v>
      </c>
      <c r="E10" s="105">
        <f t="shared" si="3"/>
        <v>2665.7092000000002</v>
      </c>
      <c r="F10" s="106">
        <f t="shared" si="4"/>
        <v>35661.781399999993</v>
      </c>
      <c r="G10" s="126">
        <v>1443.57</v>
      </c>
      <c r="H10" s="109">
        <f t="shared" si="0"/>
        <v>37105.351399999992</v>
      </c>
      <c r="I10" s="110">
        <f t="shared" si="15"/>
        <v>267.46336049999996</v>
      </c>
      <c r="J10" s="111">
        <f t="shared" si="16"/>
        <v>356.61781399999995</v>
      </c>
      <c r="K10" s="16"/>
      <c r="L10" s="112">
        <v>4</v>
      </c>
      <c r="M10" s="128">
        <f t="shared" si="17"/>
        <v>24019.589400000001</v>
      </c>
      <c r="N10" s="105">
        <f t="shared" si="18"/>
        <v>4803.91788</v>
      </c>
      <c r="O10" s="105">
        <f t="shared" si="19"/>
        <v>4277.8843999999999</v>
      </c>
      <c r="P10" s="105">
        <f t="shared" si="8"/>
        <v>2674.7404000000001</v>
      </c>
      <c r="Q10" s="106">
        <f t="shared" si="9"/>
        <v>35776.132080000003</v>
      </c>
      <c r="R10" s="126">
        <v>1443.57</v>
      </c>
      <c r="S10" s="109">
        <f t="shared" si="1"/>
        <v>37219.702080000003</v>
      </c>
      <c r="T10" s="110">
        <f t="shared" si="20"/>
        <v>268.32099060000002</v>
      </c>
      <c r="U10" s="111">
        <f t="shared" si="21"/>
        <v>357.76132080000002</v>
      </c>
      <c r="V10" s="22"/>
      <c r="W10" s="22"/>
      <c r="X10" s="22"/>
      <c r="Y10" s="23"/>
      <c r="Z10" s="23"/>
      <c r="AA10" s="24"/>
      <c r="AB10" s="22"/>
      <c r="AC10" s="22"/>
      <c r="AD10" s="25"/>
    </row>
    <row r="11" spans="1:30" s="17" customFormat="1" ht="21.95" customHeight="1">
      <c r="A11" s="112">
        <v>5</v>
      </c>
      <c r="B11" s="128">
        <f t="shared" si="12"/>
        <v>24281.938749999998</v>
      </c>
      <c r="C11" s="105">
        <f t="shared" si="13"/>
        <v>4856.3877499999999</v>
      </c>
      <c r="D11" s="105">
        <f t="shared" si="14"/>
        <v>4324.6712499999994</v>
      </c>
      <c r="E11" s="105">
        <f t="shared" si="3"/>
        <v>2703.4315000000001</v>
      </c>
      <c r="F11" s="106">
        <f t="shared" si="4"/>
        <v>36166.429249999994</v>
      </c>
      <c r="G11" s="126">
        <v>1443.57</v>
      </c>
      <c r="H11" s="109">
        <f t="shared" si="0"/>
        <v>37609.999249999993</v>
      </c>
      <c r="I11" s="110">
        <f t="shared" si="15"/>
        <v>271.24821937499996</v>
      </c>
      <c r="J11" s="111">
        <f t="shared" si="16"/>
        <v>361.66429249999993</v>
      </c>
      <c r="K11" s="16"/>
      <c r="L11" s="112">
        <v>5</v>
      </c>
      <c r="M11" s="128">
        <f t="shared" si="17"/>
        <v>24359.489250000002</v>
      </c>
      <c r="N11" s="105">
        <f t="shared" si="18"/>
        <v>4871.8978500000003</v>
      </c>
      <c r="O11" s="105">
        <f t="shared" si="19"/>
        <v>4338.4205000000002</v>
      </c>
      <c r="P11" s="105">
        <f t="shared" si="8"/>
        <v>2712.5905000000002</v>
      </c>
      <c r="Q11" s="106">
        <f t="shared" si="9"/>
        <v>36282.398099999999</v>
      </c>
      <c r="R11" s="126">
        <v>1443.57</v>
      </c>
      <c r="S11" s="109">
        <f t="shared" si="1"/>
        <v>37725.968099999998</v>
      </c>
      <c r="T11" s="110">
        <f t="shared" si="20"/>
        <v>272.11798575</v>
      </c>
      <c r="U11" s="111">
        <f t="shared" si="21"/>
        <v>362.823981</v>
      </c>
      <c r="V11" s="22"/>
      <c r="W11" s="22"/>
      <c r="X11" s="22"/>
      <c r="Y11" s="23"/>
      <c r="Z11" s="23"/>
      <c r="AA11" s="24"/>
      <c r="AB11" s="22"/>
      <c r="AC11" s="22"/>
      <c r="AD11" s="25"/>
    </row>
    <row r="12" spans="1:30" s="17" customFormat="1" ht="21.95" customHeight="1">
      <c r="A12" s="112">
        <v>6</v>
      </c>
      <c r="B12" s="128">
        <f t="shared" si="12"/>
        <v>24620.7565</v>
      </c>
      <c r="C12" s="105">
        <f t="shared" si="13"/>
        <v>4924.1513000000004</v>
      </c>
      <c r="D12" s="105">
        <f t="shared" si="14"/>
        <v>4385.0154999999995</v>
      </c>
      <c r="E12" s="105">
        <f t="shared" si="3"/>
        <v>2741.1538</v>
      </c>
      <c r="F12" s="106">
        <f t="shared" si="4"/>
        <v>36671.077100000002</v>
      </c>
      <c r="G12" s="126">
        <v>1443.57</v>
      </c>
      <c r="H12" s="109">
        <f t="shared" si="0"/>
        <v>38114.647100000002</v>
      </c>
      <c r="I12" s="110">
        <f t="shared" si="15"/>
        <v>275.03307825000002</v>
      </c>
      <c r="J12" s="111">
        <f t="shared" si="16"/>
        <v>366.71077100000002</v>
      </c>
      <c r="K12" s="16"/>
      <c r="L12" s="112">
        <v>6</v>
      </c>
      <c r="M12" s="128">
        <f t="shared" si="17"/>
        <v>24699.3891</v>
      </c>
      <c r="N12" s="105">
        <f t="shared" si="18"/>
        <v>4939.8778199999997</v>
      </c>
      <c r="O12" s="105">
        <f t="shared" si="19"/>
        <v>4398.9565999999995</v>
      </c>
      <c r="P12" s="105">
        <f t="shared" si="8"/>
        <v>2750.4405999999999</v>
      </c>
      <c r="Q12" s="106">
        <f t="shared" si="9"/>
        <v>36788.664120000001</v>
      </c>
      <c r="R12" s="126">
        <v>1443.57</v>
      </c>
      <c r="S12" s="109">
        <f t="shared" si="1"/>
        <v>38232.234120000001</v>
      </c>
      <c r="T12" s="110">
        <f t="shared" si="20"/>
        <v>275.91498089999999</v>
      </c>
      <c r="U12" s="111">
        <f t="shared" si="21"/>
        <v>367.88664119999999</v>
      </c>
      <c r="V12" s="22"/>
      <c r="W12" s="22"/>
      <c r="X12" s="22"/>
      <c r="Y12" s="23"/>
      <c r="Z12" s="23"/>
      <c r="AA12" s="24"/>
      <c r="AB12" s="22"/>
      <c r="AC12" s="22"/>
      <c r="AD12" s="25"/>
    </row>
    <row r="13" spans="1:30" s="17" customFormat="1" ht="21.95" customHeight="1">
      <c r="A13" s="112">
        <v>7</v>
      </c>
      <c r="B13" s="128">
        <f t="shared" si="12"/>
        <v>24959.574249999998</v>
      </c>
      <c r="C13" s="105">
        <f t="shared" si="13"/>
        <v>4991.9148500000001</v>
      </c>
      <c r="D13" s="105">
        <f t="shared" si="14"/>
        <v>4445.3597499999996</v>
      </c>
      <c r="E13" s="105">
        <f t="shared" si="3"/>
        <v>2778.8761000000004</v>
      </c>
      <c r="F13" s="106">
        <f t="shared" si="4"/>
        <v>37175.724949999996</v>
      </c>
      <c r="G13" s="126">
        <v>1443.57</v>
      </c>
      <c r="H13" s="109">
        <f t="shared" si="0"/>
        <v>38619.294949999996</v>
      </c>
      <c r="I13" s="110">
        <f t="shared" si="15"/>
        <v>278.81793712499996</v>
      </c>
      <c r="J13" s="111">
        <f t="shared" si="16"/>
        <v>371.75724949999994</v>
      </c>
      <c r="K13" s="16"/>
      <c r="L13" s="112">
        <v>7</v>
      </c>
      <c r="M13" s="128">
        <f t="shared" si="17"/>
        <v>25039.288950000002</v>
      </c>
      <c r="N13" s="105">
        <f t="shared" si="18"/>
        <v>5007.85779</v>
      </c>
      <c r="O13" s="105">
        <f t="shared" si="19"/>
        <v>4459.4926999999998</v>
      </c>
      <c r="P13" s="105">
        <f t="shared" si="8"/>
        <v>2788.2907</v>
      </c>
      <c r="Q13" s="106">
        <f t="shared" si="9"/>
        <v>37294.930140000004</v>
      </c>
      <c r="R13" s="126">
        <v>1443.57</v>
      </c>
      <c r="S13" s="109">
        <f t="shared" si="1"/>
        <v>38738.500140000004</v>
      </c>
      <c r="T13" s="110">
        <f t="shared" si="20"/>
        <v>279.71197605000003</v>
      </c>
      <c r="U13" s="111">
        <f t="shared" si="21"/>
        <v>372.94930140000002</v>
      </c>
      <c r="V13" s="22"/>
      <c r="W13" s="22"/>
      <c r="X13" s="22"/>
      <c r="Y13" s="23"/>
      <c r="Z13" s="23"/>
      <c r="AA13" s="24"/>
      <c r="AB13" s="22"/>
      <c r="AC13" s="22"/>
      <c r="AD13" s="25"/>
    </row>
    <row r="14" spans="1:30" s="17" customFormat="1" ht="21.95" customHeight="1">
      <c r="A14" s="112">
        <v>8</v>
      </c>
      <c r="B14" s="128">
        <f t="shared" si="12"/>
        <v>25298.392</v>
      </c>
      <c r="C14" s="105">
        <f t="shared" si="13"/>
        <v>5059.6783999999998</v>
      </c>
      <c r="D14" s="105">
        <f t="shared" si="14"/>
        <v>4505.7039999999997</v>
      </c>
      <c r="E14" s="105">
        <f t="shared" si="3"/>
        <v>2816.5984000000003</v>
      </c>
      <c r="F14" s="106">
        <f t="shared" si="4"/>
        <v>37680.372800000005</v>
      </c>
      <c r="G14" s="126">
        <v>1443.57</v>
      </c>
      <c r="H14" s="109">
        <f t="shared" si="0"/>
        <v>39123.942800000004</v>
      </c>
      <c r="I14" s="110">
        <f t="shared" si="15"/>
        <v>282.60279600000001</v>
      </c>
      <c r="J14" s="111">
        <f t="shared" si="16"/>
        <v>376.80372800000004</v>
      </c>
      <c r="K14" s="16"/>
      <c r="L14" s="112">
        <v>8</v>
      </c>
      <c r="M14" s="128">
        <f t="shared" si="17"/>
        <v>25379.188800000004</v>
      </c>
      <c r="N14" s="105">
        <f t="shared" si="18"/>
        <v>5075.8377600000003</v>
      </c>
      <c r="O14" s="105">
        <f t="shared" si="19"/>
        <v>4520.0288</v>
      </c>
      <c r="P14" s="105">
        <f t="shared" si="8"/>
        <v>2826.1408000000001</v>
      </c>
      <c r="Q14" s="106">
        <f t="shared" si="9"/>
        <v>37801.196160000007</v>
      </c>
      <c r="R14" s="126">
        <v>1443.57</v>
      </c>
      <c r="S14" s="109">
        <f t="shared" si="1"/>
        <v>39244.766160000006</v>
      </c>
      <c r="T14" s="110">
        <f t="shared" si="20"/>
        <v>283.50897120000002</v>
      </c>
      <c r="U14" s="111">
        <f t="shared" si="21"/>
        <v>378.01196160000006</v>
      </c>
      <c r="V14" s="22"/>
      <c r="W14" s="22"/>
      <c r="X14" s="22"/>
      <c r="Y14" s="23"/>
      <c r="Z14" s="23"/>
      <c r="AA14" s="24"/>
      <c r="AB14" s="22"/>
      <c r="AC14" s="22"/>
      <c r="AD14" s="25"/>
    </row>
    <row r="15" spans="1:30" s="17" customFormat="1" ht="21.95" customHeight="1">
      <c r="A15" s="112">
        <v>9</v>
      </c>
      <c r="B15" s="128">
        <f t="shared" si="12"/>
        <v>25637.209749999998</v>
      </c>
      <c r="C15" s="105">
        <f t="shared" si="13"/>
        <v>5127.4419499999995</v>
      </c>
      <c r="D15" s="105">
        <f t="shared" si="14"/>
        <v>4566.0482499999998</v>
      </c>
      <c r="E15" s="105">
        <f t="shared" si="3"/>
        <v>2854.3207000000002</v>
      </c>
      <c r="F15" s="106">
        <f t="shared" si="4"/>
        <v>38185.020649999991</v>
      </c>
      <c r="G15" s="126">
        <v>1443.57</v>
      </c>
      <c r="H15" s="109">
        <f t="shared" si="0"/>
        <v>39628.590649999991</v>
      </c>
      <c r="I15" s="110">
        <f t="shared" si="15"/>
        <v>286.38765487499995</v>
      </c>
      <c r="J15" s="111">
        <f t="shared" si="16"/>
        <v>381.8502064999999</v>
      </c>
      <c r="K15" s="16"/>
      <c r="L15" s="112">
        <v>9</v>
      </c>
      <c r="M15" s="128">
        <f t="shared" si="17"/>
        <v>25719.088650000002</v>
      </c>
      <c r="N15" s="105">
        <f t="shared" si="18"/>
        <v>5143.8177300000007</v>
      </c>
      <c r="O15" s="105">
        <f t="shared" si="19"/>
        <v>4580.5648999999994</v>
      </c>
      <c r="P15" s="105">
        <f t="shared" si="8"/>
        <v>2863.9909000000002</v>
      </c>
      <c r="Q15" s="106">
        <f t="shared" si="9"/>
        <v>38307.462179999995</v>
      </c>
      <c r="R15" s="126">
        <v>1443.57</v>
      </c>
      <c r="S15" s="109">
        <f t="shared" si="1"/>
        <v>39751.032179999995</v>
      </c>
      <c r="T15" s="110">
        <f t="shared" si="20"/>
        <v>287.30596634999995</v>
      </c>
      <c r="U15" s="111">
        <f t="shared" si="21"/>
        <v>383.07462179999993</v>
      </c>
      <c r="V15" s="22"/>
      <c r="W15" s="22"/>
      <c r="X15" s="22"/>
      <c r="Y15" s="23"/>
      <c r="Z15" s="23"/>
      <c r="AA15" s="24"/>
      <c r="AB15" s="22"/>
      <c r="AC15" s="22"/>
      <c r="AD15" s="25"/>
    </row>
    <row r="16" spans="1:30" s="17" customFormat="1" ht="21.95" customHeight="1">
      <c r="A16" s="112">
        <v>10</v>
      </c>
      <c r="B16" s="128">
        <f t="shared" si="12"/>
        <v>25976.027499999997</v>
      </c>
      <c r="C16" s="105">
        <f t="shared" si="13"/>
        <v>5195.2054999999991</v>
      </c>
      <c r="D16" s="105">
        <f t="shared" si="14"/>
        <v>4626.3924999999999</v>
      </c>
      <c r="E16" s="105">
        <f t="shared" si="3"/>
        <v>2892.0430000000001</v>
      </c>
      <c r="F16" s="106">
        <f t="shared" si="4"/>
        <v>38689.668499999992</v>
      </c>
      <c r="G16" s="126">
        <v>1443.57</v>
      </c>
      <c r="H16" s="109">
        <f t="shared" si="0"/>
        <v>40133.238499999992</v>
      </c>
      <c r="I16" s="110">
        <f t="shared" si="15"/>
        <v>290.17251374999995</v>
      </c>
      <c r="J16" s="111">
        <f t="shared" si="16"/>
        <v>386.89668499999993</v>
      </c>
      <c r="K16" s="16"/>
      <c r="L16" s="112">
        <v>10</v>
      </c>
      <c r="M16" s="128">
        <f t="shared" si="17"/>
        <v>26058.988500000003</v>
      </c>
      <c r="N16" s="105">
        <f t="shared" si="18"/>
        <v>5211.797700000001</v>
      </c>
      <c r="O16" s="105">
        <f t="shared" si="19"/>
        <v>4641.1009999999997</v>
      </c>
      <c r="P16" s="105">
        <f t="shared" si="8"/>
        <v>2901.8410000000003</v>
      </c>
      <c r="Q16" s="106">
        <f t="shared" si="9"/>
        <v>38813.728200000005</v>
      </c>
      <c r="R16" s="126">
        <v>1443.57</v>
      </c>
      <c r="S16" s="109">
        <f t="shared" si="1"/>
        <v>40257.298200000005</v>
      </c>
      <c r="T16" s="110">
        <f t="shared" si="20"/>
        <v>291.10296149999999</v>
      </c>
      <c r="U16" s="111">
        <f t="shared" si="21"/>
        <v>388.13728200000003</v>
      </c>
      <c r="V16" s="22"/>
      <c r="W16" s="22"/>
      <c r="X16" s="22"/>
      <c r="Y16" s="23"/>
      <c r="Z16" s="23"/>
      <c r="AA16" s="24"/>
      <c r="AB16" s="22"/>
      <c r="AC16" s="22"/>
      <c r="AD16" s="25"/>
    </row>
    <row r="17" spans="1:30" s="17" customFormat="1" ht="21.95" customHeight="1">
      <c r="A17" s="112">
        <v>11</v>
      </c>
      <c r="B17" s="128">
        <f t="shared" si="12"/>
        <v>26314.845249999998</v>
      </c>
      <c r="C17" s="105">
        <f t="shared" si="13"/>
        <v>5262.9690500000006</v>
      </c>
      <c r="D17" s="105">
        <f t="shared" si="14"/>
        <v>4686.73675</v>
      </c>
      <c r="E17" s="105">
        <f t="shared" si="3"/>
        <v>2929.7653</v>
      </c>
      <c r="F17" s="106">
        <f t="shared" si="4"/>
        <v>39194.316349999994</v>
      </c>
      <c r="G17" s="126">
        <v>1443.57</v>
      </c>
      <c r="H17" s="109">
        <f t="shared" si="0"/>
        <v>40637.886349999993</v>
      </c>
      <c r="I17" s="110">
        <f t="shared" si="15"/>
        <v>293.95737262499995</v>
      </c>
      <c r="J17" s="111">
        <f t="shared" si="16"/>
        <v>391.94316349999991</v>
      </c>
      <c r="K17" s="16"/>
      <c r="L17" s="112">
        <v>11</v>
      </c>
      <c r="M17" s="128">
        <f t="shared" si="17"/>
        <v>26398.888350000001</v>
      </c>
      <c r="N17" s="105">
        <f t="shared" si="18"/>
        <v>5279.7776699999995</v>
      </c>
      <c r="O17" s="105">
        <f t="shared" si="19"/>
        <v>4701.6370999999999</v>
      </c>
      <c r="P17" s="105">
        <f t="shared" si="8"/>
        <v>2939.6911</v>
      </c>
      <c r="Q17" s="106">
        <f t="shared" si="9"/>
        <v>39319.994219999993</v>
      </c>
      <c r="R17" s="126">
        <v>1443.57</v>
      </c>
      <c r="S17" s="109">
        <f t="shared" si="1"/>
        <v>40763.564219999993</v>
      </c>
      <c r="T17" s="110">
        <f t="shared" si="20"/>
        <v>294.89995664999998</v>
      </c>
      <c r="U17" s="111">
        <f t="shared" si="21"/>
        <v>393.19994219999995</v>
      </c>
      <c r="V17" s="22"/>
      <c r="W17" s="22"/>
      <c r="X17" s="22"/>
      <c r="Y17" s="23"/>
      <c r="Z17" s="23"/>
      <c r="AA17" s="24"/>
      <c r="AB17" s="22"/>
      <c r="AC17" s="22"/>
      <c r="AD17" s="25"/>
    </row>
    <row r="18" spans="1:30" s="17" customFormat="1" ht="21.95" customHeight="1">
      <c r="A18" s="112">
        <v>12</v>
      </c>
      <c r="B18" s="128">
        <f t="shared" si="12"/>
        <v>26653.663</v>
      </c>
      <c r="C18" s="105">
        <f t="shared" si="13"/>
        <v>5330.7326000000003</v>
      </c>
      <c r="D18" s="105">
        <f t="shared" si="14"/>
        <v>4747.0810000000001</v>
      </c>
      <c r="E18" s="105">
        <f t="shared" si="3"/>
        <v>2967.4876000000004</v>
      </c>
      <c r="F18" s="106">
        <f t="shared" si="4"/>
        <v>39698.964200000002</v>
      </c>
      <c r="G18" s="126">
        <v>1443.57</v>
      </c>
      <c r="H18" s="109">
        <f t="shared" si="0"/>
        <v>41142.534200000002</v>
      </c>
      <c r="I18" s="110">
        <f t="shared" si="15"/>
        <v>297.7422315</v>
      </c>
      <c r="J18" s="111">
        <f t="shared" si="16"/>
        <v>396.989642</v>
      </c>
      <c r="K18" s="16"/>
      <c r="L18" s="112">
        <v>12</v>
      </c>
      <c r="M18" s="128">
        <f t="shared" si="17"/>
        <v>26738.788200000003</v>
      </c>
      <c r="N18" s="105">
        <f t="shared" si="18"/>
        <v>5347.7576400000007</v>
      </c>
      <c r="O18" s="105">
        <f t="shared" si="19"/>
        <v>4762.1731999999993</v>
      </c>
      <c r="P18" s="105">
        <f t="shared" si="8"/>
        <v>2977.5412000000001</v>
      </c>
      <c r="Q18" s="106">
        <f t="shared" si="9"/>
        <v>39826.260240000003</v>
      </c>
      <c r="R18" s="126">
        <v>1443.57</v>
      </c>
      <c r="S18" s="109">
        <f t="shared" si="1"/>
        <v>41269.830240000003</v>
      </c>
      <c r="T18" s="110">
        <f t="shared" si="20"/>
        <v>298.69695180000002</v>
      </c>
      <c r="U18" s="111">
        <f t="shared" si="21"/>
        <v>398.26260240000005</v>
      </c>
      <c r="V18" s="22"/>
      <c r="W18" s="22"/>
      <c r="X18" s="22"/>
      <c r="Y18" s="23"/>
      <c r="Z18" s="23"/>
      <c r="AA18" s="24"/>
      <c r="AB18" s="22"/>
      <c r="AC18" s="22"/>
      <c r="AD18" s="25"/>
    </row>
    <row r="19" spans="1:30" s="17" customFormat="1" ht="21.95" customHeight="1">
      <c r="A19" s="112">
        <v>13</v>
      </c>
      <c r="B19" s="128">
        <f t="shared" si="12"/>
        <v>26992.480749999999</v>
      </c>
      <c r="C19" s="105">
        <f t="shared" si="13"/>
        <v>5398.4961499999999</v>
      </c>
      <c r="D19" s="105">
        <f t="shared" si="14"/>
        <v>4807.4252500000002</v>
      </c>
      <c r="E19" s="105">
        <f t="shared" si="3"/>
        <v>3005.2099000000003</v>
      </c>
      <c r="F19" s="106">
        <f t="shared" si="4"/>
        <v>40203.612049999996</v>
      </c>
      <c r="G19" s="126">
        <v>1443.57</v>
      </c>
      <c r="H19" s="109">
        <f t="shared" si="0"/>
        <v>41647.182049999996</v>
      </c>
      <c r="I19" s="110">
        <f t="shared" si="15"/>
        <v>301.527090375</v>
      </c>
      <c r="J19" s="111">
        <f t="shared" si="16"/>
        <v>402.03612049999998</v>
      </c>
      <c r="K19" s="16"/>
      <c r="L19" s="112">
        <v>13</v>
      </c>
      <c r="M19" s="128">
        <f t="shared" si="17"/>
        <v>27078.688050000001</v>
      </c>
      <c r="N19" s="105">
        <f t="shared" si="18"/>
        <v>5415.7376100000001</v>
      </c>
      <c r="O19" s="105">
        <f t="shared" si="19"/>
        <v>4822.7092999999995</v>
      </c>
      <c r="P19" s="105">
        <f t="shared" si="8"/>
        <v>3015.3913000000002</v>
      </c>
      <c r="Q19" s="106">
        <f t="shared" si="9"/>
        <v>40332.526260000006</v>
      </c>
      <c r="R19" s="126">
        <v>1443.57</v>
      </c>
      <c r="S19" s="109">
        <f t="shared" si="1"/>
        <v>41776.096260000006</v>
      </c>
      <c r="T19" s="110">
        <f t="shared" si="20"/>
        <v>302.49394695000007</v>
      </c>
      <c r="U19" s="111">
        <f t="shared" si="21"/>
        <v>403.32526260000009</v>
      </c>
      <c r="V19" s="22"/>
      <c r="W19" s="22"/>
      <c r="X19" s="22"/>
      <c r="Y19" s="23"/>
      <c r="Z19" s="23"/>
      <c r="AA19" s="24"/>
      <c r="AB19" s="22"/>
      <c r="AC19" s="22"/>
      <c r="AD19" s="25"/>
    </row>
    <row r="20" spans="1:30" s="17" customFormat="1" ht="21.95" customHeight="1">
      <c r="A20" s="112">
        <v>14</v>
      </c>
      <c r="B20" s="128">
        <f t="shared" si="12"/>
        <v>27331.298499999997</v>
      </c>
      <c r="C20" s="105">
        <f t="shared" si="13"/>
        <v>5466.2596999999996</v>
      </c>
      <c r="D20" s="105">
        <f t="shared" si="14"/>
        <v>4867.7694999999994</v>
      </c>
      <c r="E20" s="105">
        <f t="shared" si="3"/>
        <v>3042.9322000000002</v>
      </c>
      <c r="F20" s="106">
        <f t="shared" si="4"/>
        <v>40708.259900000005</v>
      </c>
      <c r="G20" s="126">
        <v>1443.57</v>
      </c>
      <c r="H20" s="109">
        <f t="shared" si="0"/>
        <v>42151.829900000004</v>
      </c>
      <c r="I20" s="110">
        <f t="shared" si="15"/>
        <v>305.31194925000005</v>
      </c>
      <c r="J20" s="111">
        <f t="shared" si="16"/>
        <v>407.08259900000007</v>
      </c>
      <c r="K20" s="16"/>
      <c r="L20" s="112">
        <v>14</v>
      </c>
      <c r="M20" s="128">
        <f t="shared" si="17"/>
        <v>27418.587900000002</v>
      </c>
      <c r="N20" s="105">
        <f t="shared" si="18"/>
        <v>5483.7175800000005</v>
      </c>
      <c r="O20" s="105">
        <f t="shared" si="19"/>
        <v>4883.2453999999998</v>
      </c>
      <c r="P20" s="105">
        <f t="shared" si="8"/>
        <v>3053.2413999999999</v>
      </c>
      <c r="Q20" s="106">
        <f t="shared" si="9"/>
        <v>40838.792280000001</v>
      </c>
      <c r="R20" s="126">
        <v>1443.57</v>
      </c>
      <c r="S20" s="109">
        <f t="shared" si="1"/>
        <v>42282.362280000001</v>
      </c>
      <c r="T20" s="110">
        <f t="shared" si="20"/>
        <v>306.2909421</v>
      </c>
      <c r="U20" s="111">
        <f t="shared" si="21"/>
        <v>408.38792280000001</v>
      </c>
      <c r="V20" s="22"/>
      <c r="W20" s="22"/>
      <c r="X20" s="22"/>
      <c r="Y20" s="23"/>
      <c r="Z20" s="23"/>
      <c r="AA20" s="24"/>
      <c r="AB20" s="22"/>
      <c r="AC20" s="22"/>
      <c r="AD20" s="25"/>
    </row>
    <row r="21" spans="1:30" s="17" customFormat="1" ht="21.95" customHeight="1">
      <c r="A21" s="112">
        <v>15</v>
      </c>
      <c r="B21" s="128">
        <f t="shared" si="12"/>
        <v>27670.116249999999</v>
      </c>
      <c r="C21" s="105">
        <f t="shared" si="13"/>
        <v>5534.0232499999993</v>
      </c>
      <c r="D21" s="105">
        <f t="shared" si="14"/>
        <v>4928.1137499999995</v>
      </c>
      <c r="E21" s="105">
        <f t="shared" si="3"/>
        <v>3080.6545000000001</v>
      </c>
      <c r="F21" s="106">
        <f t="shared" si="4"/>
        <v>41212.907749999991</v>
      </c>
      <c r="G21" s="126">
        <v>1443.57</v>
      </c>
      <c r="H21" s="109">
        <f t="shared" si="0"/>
        <v>42656.477749999991</v>
      </c>
      <c r="I21" s="110">
        <f t="shared" si="15"/>
        <v>309.09680812499994</v>
      </c>
      <c r="J21" s="111">
        <f t="shared" si="16"/>
        <v>412.12907749999994</v>
      </c>
      <c r="K21" s="16"/>
      <c r="L21" s="112">
        <v>15</v>
      </c>
      <c r="M21" s="128">
        <f t="shared" si="17"/>
        <v>27758.48775</v>
      </c>
      <c r="N21" s="105">
        <f t="shared" si="18"/>
        <v>5551.6975499999999</v>
      </c>
      <c r="O21" s="105">
        <f t="shared" si="19"/>
        <v>4943.7815000000001</v>
      </c>
      <c r="P21" s="105">
        <f t="shared" si="8"/>
        <v>3091.0915</v>
      </c>
      <c r="Q21" s="106">
        <f t="shared" si="9"/>
        <v>41345.058299999997</v>
      </c>
      <c r="R21" s="126">
        <v>1443.57</v>
      </c>
      <c r="S21" s="109">
        <f t="shared" si="1"/>
        <v>42788.628299999997</v>
      </c>
      <c r="T21" s="110">
        <f t="shared" si="20"/>
        <v>310.08793724999998</v>
      </c>
      <c r="U21" s="111">
        <f t="shared" si="21"/>
        <v>413.45058299999999</v>
      </c>
      <c r="V21" s="22"/>
      <c r="W21" s="22"/>
      <c r="X21" s="22"/>
      <c r="Y21" s="23"/>
      <c r="Z21" s="23"/>
      <c r="AA21" s="24"/>
      <c r="AB21" s="22"/>
      <c r="AC21" s="22"/>
      <c r="AD21" s="25"/>
    </row>
    <row r="22" spans="1:30" s="17" customFormat="1" ht="21.95" customHeight="1">
      <c r="A22" s="112">
        <v>16</v>
      </c>
      <c r="B22" s="128">
        <f t="shared" si="12"/>
        <v>28008.933999999997</v>
      </c>
      <c r="C22" s="105">
        <f t="shared" si="13"/>
        <v>5601.7867999999989</v>
      </c>
      <c r="D22" s="105">
        <f t="shared" si="14"/>
        <v>4988.4579999999996</v>
      </c>
      <c r="E22" s="105">
        <f t="shared" si="3"/>
        <v>3118.3768</v>
      </c>
      <c r="F22" s="106">
        <f t="shared" si="4"/>
        <v>41717.555599999992</v>
      </c>
      <c r="G22" s="126">
        <v>1443.57</v>
      </c>
      <c r="H22" s="109">
        <f t="shared" si="0"/>
        <v>43161.125599999992</v>
      </c>
      <c r="I22" s="110">
        <f t="shared" si="15"/>
        <v>312.88166699999994</v>
      </c>
      <c r="J22" s="111">
        <f t="shared" si="16"/>
        <v>417.17555599999992</v>
      </c>
      <c r="K22" s="16"/>
      <c r="L22" s="112">
        <v>16</v>
      </c>
      <c r="M22" s="128">
        <f t="shared" si="17"/>
        <v>28098.387600000002</v>
      </c>
      <c r="N22" s="105">
        <f t="shared" si="18"/>
        <v>5619.6775200000011</v>
      </c>
      <c r="O22" s="105">
        <f t="shared" si="19"/>
        <v>5004.3175999999994</v>
      </c>
      <c r="P22" s="105">
        <f t="shared" si="8"/>
        <v>3128.9416000000001</v>
      </c>
      <c r="Q22" s="106">
        <f t="shared" si="9"/>
        <v>41851.32432</v>
      </c>
      <c r="R22" s="126">
        <v>1443.57</v>
      </c>
      <c r="S22" s="109">
        <f t="shared" si="1"/>
        <v>43294.894319999999</v>
      </c>
      <c r="T22" s="110">
        <f t="shared" si="20"/>
        <v>313.88493239999997</v>
      </c>
      <c r="U22" s="111">
        <f t="shared" si="21"/>
        <v>418.51324319999998</v>
      </c>
      <c r="V22" s="22"/>
      <c r="W22" s="22"/>
      <c r="X22" s="22"/>
      <c r="Y22" s="23"/>
      <c r="Z22" s="23"/>
      <c r="AA22" s="24"/>
      <c r="AB22" s="22"/>
      <c r="AC22" s="22"/>
      <c r="AD22" s="25"/>
    </row>
    <row r="23" spans="1:30" s="17" customFormat="1" ht="21.95" customHeight="1">
      <c r="A23" s="112">
        <v>17</v>
      </c>
      <c r="B23" s="128">
        <f t="shared" si="12"/>
        <v>28347.751749999999</v>
      </c>
      <c r="C23" s="105">
        <f t="shared" si="13"/>
        <v>5669.5503500000004</v>
      </c>
      <c r="D23" s="105">
        <f t="shared" si="14"/>
        <v>5048.8022499999997</v>
      </c>
      <c r="E23" s="105">
        <f t="shared" si="3"/>
        <v>3156.0991000000004</v>
      </c>
      <c r="F23" s="106">
        <f t="shared" si="4"/>
        <v>42222.203450000001</v>
      </c>
      <c r="G23" s="126">
        <v>1443.57</v>
      </c>
      <c r="H23" s="109">
        <f t="shared" si="0"/>
        <v>43665.773450000001</v>
      </c>
      <c r="I23" s="110">
        <f t="shared" si="15"/>
        <v>316.66652587499999</v>
      </c>
      <c r="J23" s="111">
        <f t="shared" si="16"/>
        <v>422.22203450000001</v>
      </c>
      <c r="K23" s="16"/>
      <c r="L23" s="112">
        <v>17</v>
      </c>
      <c r="M23" s="128">
        <f t="shared" si="17"/>
        <v>28438.287450000003</v>
      </c>
      <c r="N23" s="105">
        <f t="shared" si="18"/>
        <v>5687.6574900000005</v>
      </c>
      <c r="O23" s="105">
        <f t="shared" si="19"/>
        <v>5064.8536999999997</v>
      </c>
      <c r="P23" s="105">
        <f t="shared" si="8"/>
        <v>3166.7917000000002</v>
      </c>
      <c r="Q23" s="106">
        <f t="shared" si="9"/>
        <v>42357.590340000002</v>
      </c>
      <c r="R23" s="126">
        <v>1443.57</v>
      </c>
      <c r="S23" s="109">
        <f t="shared" si="1"/>
        <v>43801.160340000002</v>
      </c>
      <c r="T23" s="110">
        <f t="shared" si="20"/>
        <v>317.68192755000001</v>
      </c>
      <c r="U23" s="111">
        <f t="shared" si="21"/>
        <v>423.57590340000002</v>
      </c>
      <c r="V23" s="22"/>
      <c r="W23" s="22"/>
      <c r="X23" s="22"/>
      <c r="Y23" s="23"/>
      <c r="Z23" s="23"/>
      <c r="AA23" s="24"/>
      <c r="AB23" s="22"/>
      <c r="AC23" s="22"/>
      <c r="AD23" s="25"/>
    </row>
    <row r="24" spans="1:30" s="17" customFormat="1" ht="21.95" customHeight="1">
      <c r="A24" s="112">
        <v>18</v>
      </c>
      <c r="B24" s="128">
        <f t="shared" si="12"/>
        <v>28686.569499999998</v>
      </c>
      <c r="C24" s="105">
        <f t="shared" si="13"/>
        <v>5737.3138999999992</v>
      </c>
      <c r="D24" s="105">
        <f t="shared" si="14"/>
        <v>5109.1464999999998</v>
      </c>
      <c r="E24" s="105">
        <f t="shared" si="3"/>
        <v>3193.8214000000003</v>
      </c>
      <c r="F24" s="106">
        <f t="shared" si="4"/>
        <v>42726.851300000002</v>
      </c>
      <c r="G24" s="126">
        <v>1443.57</v>
      </c>
      <c r="H24" s="109">
        <f t="shared" si="0"/>
        <v>44170.421300000002</v>
      </c>
      <c r="I24" s="110">
        <f t="shared" si="15"/>
        <v>320.45138475000005</v>
      </c>
      <c r="J24" s="111">
        <f t="shared" si="16"/>
        <v>427.26851300000004</v>
      </c>
      <c r="K24" s="16"/>
      <c r="L24" s="112">
        <v>18</v>
      </c>
      <c r="M24" s="128">
        <f t="shared" si="17"/>
        <v>28778.187300000001</v>
      </c>
      <c r="N24" s="105">
        <f t="shared" si="18"/>
        <v>5755.6374600000008</v>
      </c>
      <c r="O24" s="105">
        <f t="shared" si="19"/>
        <v>5125.3897999999999</v>
      </c>
      <c r="P24" s="105">
        <f t="shared" si="8"/>
        <v>3204.6418000000003</v>
      </c>
      <c r="Q24" s="106">
        <f t="shared" si="9"/>
        <v>42863.856359999998</v>
      </c>
      <c r="R24" s="126">
        <v>1443.57</v>
      </c>
      <c r="S24" s="109">
        <f t="shared" si="1"/>
        <v>44307.426359999998</v>
      </c>
      <c r="T24" s="110">
        <f t="shared" si="20"/>
        <v>321.4789227</v>
      </c>
      <c r="U24" s="111">
        <f t="shared" si="21"/>
        <v>428.6385636</v>
      </c>
      <c r="V24" s="22"/>
      <c r="W24" s="22"/>
      <c r="X24" s="22"/>
      <c r="Y24" s="23"/>
      <c r="Z24" s="23"/>
      <c r="AA24" s="24"/>
      <c r="AB24" s="22"/>
      <c r="AC24" s="22"/>
      <c r="AD24" s="25"/>
    </row>
    <row r="25" spans="1:30" s="17" customFormat="1" ht="21.95" customHeight="1">
      <c r="A25" s="112">
        <v>19</v>
      </c>
      <c r="B25" s="128">
        <f t="shared" si="12"/>
        <v>29025.38725</v>
      </c>
      <c r="C25" s="105">
        <f t="shared" si="13"/>
        <v>5805.0774499999998</v>
      </c>
      <c r="D25" s="105">
        <f t="shared" si="14"/>
        <v>5169.4907499999999</v>
      </c>
      <c r="E25" s="105">
        <f t="shared" si="3"/>
        <v>3231.5437000000002</v>
      </c>
      <c r="F25" s="106">
        <f t="shared" si="4"/>
        <v>43231.499149999996</v>
      </c>
      <c r="G25" s="126">
        <v>1443.57</v>
      </c>
      <c r="H25" s="109">
        <f t="shared" si="0"/>
        <v>44675.069149999996</v>
      </c>
      <c r="I25" s="110">
        <f t="shared" si="15"/>
        <v>324.23624362499999</v>
      </c>
      <c r="J25" s="111">
        <f t="shared" si="16"/>
        <v>432.31499149999996</v>
      </c>
      <c r="K25" s="16"/>
      <c r="L25" s="112">
        <v>19</v>
      </c>
      <c r="M25" s="128">
        <f t="shared" si="17"/>
        <v>29118.087150000003</v>
      </c>
      <c r="N25" s="105">
        <f t="shared" si="18"/>
        <v>5823.6174300000002</v>
      </c>
      <c r="O25" s="105">
        <f t="shared" si="19"/>
        <v>5185.9259000000002</v>
      </c>
      <c r="P25" s="105">
        <f t="shared" si="8"/>
        <v>3242.4919</v>
      </c>
      <c r="Q25" s="106">
        <f t="shared" si="9"/>
        <v>43370.122380000008</v>
      </c>
      <c r="R25" s="126">
        <v>1443.57</v>
      </c>
      <c r="S25" s="109">
        <f t="shared" si="1"/>
        <v>44813.692380000008</v>
      </c>
      <c r="T25" s="110">
        <f t="shared" si="20"/>
        <v>325.27591785000004</v>
      </c>
      <c r="U25" s="111">
        <f t="shared" si="21"/>
        <v>433.70122380000009</v>
      </c>
      <c r="V25" s="22"/>
      <c r="W25" s="22"/>
      <c r="X25" s="22"/>
      <c r="Y25" s="23"/>
      <c r="Z25" s="23"/>
      <c r="AA25" s="24"/>
      <c r="AB25" s="22"/>
      <c r="AC25" s="22"/>
      <c r="AD25" s="25"/>
    </row>
    <row r="26" spans="1:30" s="17" customFormat="1" ht="21.95" customHeight="1">
      <c r="A26" s="112">
        <v>20</v>
      </c>
      <c r="B26" s="128">
        <f t="shared" si="12"/>
        <v>29364.204999999998</v>
      </c>
      <c r="C26" s="105">
        <f t="shared" si="13"/>
        <v>5872.8409999999994</v>
      </c>
      <c r="D26" s="105">
        <f t="shared" si="14"/>
        <v>5229.835</v>
      </c>
      <c r="E26" s="105">
        <f t="shared" si="3"/>
        <v>3269.2660000000005</v>
      </c>
      <c r="F26" s="106">
        <f t="shared" si="4"/>
        <v>43736.146999999997</v>
      </c>
      <c r="G26" s="126">
        <v>1443.57</v>
      </c>
      <c r="H26" s="109">
        <f t="shared" si="0"/>
        <v>45179.716999999997</v>
      </c>
      <c r="I26" s="110">
        <f t="shared" si="15"/>
        <v>328.02110249999998</v>
      </c>
      <c r="J26" s="111">
        <f t="shared" si="16"/>
        <v>437.36147</v>
      </c>
      <c r="K26" s="16"/>
      <c r="L26" s="112">
        <v>20</v>
      </c>
      <c r="M26" s="128">
        <f t="shared" si="17"/>
        <v>29457.987000000001</v>
      </c>
      <c r="N26" s="105">
        <f t="shared" si="18"/>
        <v>5891.5973999999997</v>
      </c>
      <c r="O26" s="105">
        <f t="shared" si="19"/>
        <v>5246.4619999999995</v>
      </c>
      <c r="P26" s="105">
        <f t="shared" si="8"/>
        <v>3280.3420000000001</v>
      </c>
      <c r="Q26" s="106">
        <f t="shared" si="9"/>
        <v>43876.388399999996</v>
      </c>
      <c r="R26" s="126">
        <v>1443.57</v>
      </c>
      <c r="S26" s="109">
        <f t="shared" si="1"/>
        <v>45319.958399999996</v>
      </c>
      <c r="T26" s="110">
        <f t="shared" si="20"/>
        <v>329.07291299999997</v>
      </c>
      <c r="U26" s="111">
        <f t="shared" si="21"/>
        <v>438.76388399999996</v>
      </c>
      <c r="V26" s="22"/>
      <c r="W26" s="22"/>
      <c r="X26" s="22"/>
      <c r="Y26" s="23"/>
      <c r="Z26" s="23"/>
      <c r="AA26" s="24"/>
      <c r="AB26" s="22"/>
      <c r="AC26" s="22"/>
      <c r="AD26" s="25"/>
    </row>
    <row r="27" spans="1:30" s="17" customFormat="1" ht="21.95" customHeight="1">
      <c r="A27" s="112">
        <v>21</v>
      </c>
      <c r="B27" s="128">
        <f t="shared" si="12"/>
        <v>29703.022749999996</v>
      </c>
      <c r="C27" s="105">
        <f t="shared" si="13"/>
        <v>5940.60455</v>
      </c>
      <c r="D27" s="105">
        <f t="shared" si="14"/>
        <v>5290.1792499999992</v>
      </c>
      <c r="E27" s="105">
        <f t="shared" si="3"/>
        <v>3306.9883</v>
      </c>
      <c r="F27" s="106">
        <f t="shared" si="4"/>
        <v>44240.794849999991</v>
      </c>
      <c r="G27" s="126">
        <v>1443.57</v>
      </c>
      <c r="H27" s="109">
        <f t="shared" si="0"/>
        <v>45684.364849999991</v>
      </c>
      <c r="I27" s="110">
        <f t="shared" si="15"/>
        <v>331.80596137499992</v>
      </c>
      <c r="J27" s="111">
        <f t="shared" si="16"/>
        <v>442.40794849999992</v>
      </c>
      <c r="K27" s="16"/>
      <c r="L27" s="112">
        <v>21</v>
      </c>
      <c r="M27" s="128">
        <f t="shared" si="17"/>
        <v>29797.886850000003</v>
      </c>
      <c r="N27" s="105">
        <f t="shared" si="18"/>
        <v>5959.5773700000009</v>
      </c>
      <c r="O27" s="105">
        <f t="shared" si="19"/>
        <v>5306.9980999999998</v>
      </c>
      <c r="P27" s="105">
        <f t="shared" si="8"/>
        <v>3318.1921000000002</v>
      </c>
      <c r="Q27" s="106">
        <f t="shared" si="9"/>
        <v>44382.654419999999</v>
      </c>
      <c r="R27" s="126">
        <v>1443.57</v>
      </c>
      <c r="S27" s="109">
        <f t="shared" si="1"/>
        <v>45826.224419999999</v>
      </c>
      <c r="T27" s="110">
        <f t="shared" si="20"/>
        <v>332.86990815000001</v>
      </c>
      <c r="U27" s="111">
        <f t="shared" si="21"/>
        <v>443.8265442</v>
      </c>
      <c r="V27" s="22"/>
      <c r="W27" s="22"/>
      <c r="X27" s="22"/>
      <c r="Y27" s="23"/>
      <c r="Z27" s="23"/>
      <c r="AA27" s="24"/>
      <c r="AB27" s="22"/>
      <c r="AC27" s="22"/>
      <c r="AD27" s="25"/>
    </row>
    <row r="28" spans="1:30" s="17" customFormat="1" ht="21.95" customHeight="1">
      <c r="A28" s="112">
        <v>22</v>
      </c>
      <c r="B28" s="128">
        <f t="shared" si="12"/>
        <v>30041.840499999998</v>
      </c>
      <c r="C28" s="105">
        <f t="shared" si="13"/>
        <v>6008.3680999999997</v>
      </c>
      <c r="D28" s="105">
        <f t="shared" si="14"/>
        <v>5350.5234999999993</v>
      </c>
      <c r="E28" s="105">
        <f t="shared" si="3"/>
        <v>3344.7106000000003</v>
      </c>
      <c r="F28" s="106">
        <f t="shared" si="4"/>
        <v>44745.442699999992</v>
      </c>
      <c r="G28" s="126">
        <v>1443.57</v>
      </c>
      <c r="H28" s="109">
        <f t="shared" si="0"/>
        <v>46189.012699999992</v>
      </c>
      <c r="I28" s="110">
        <f t="shared" si="15"/>
        <v>335.59082024999992</v>
      </c>
      <c r="J28" s="111">
        <f t="shared" si="16"/>
        <v>447.4544269999999</v>
      </c>
      <c r="K28" s="16"/>
      <c r="L28" s="112">
        <v>22</v>
      </c>
      <c r="M28" s="128">
        <f t="shared" si="17"/>
        <v>30137.786700000004</v>
      </c>
      <c r="N28" s="105">
        <f t="shared" si="18"/>
        <v>6027.5573400000003</v>
      </c>
      <c r="O28" s="105">
        <f t="shared" si="19"/>
        <v>5367.5342000000001</v>
      </c>
      <c r="P28" s="105">
        <f t="shared" si="8"/>
        <v>3356.0421999999999</v>
      </c>
      <c r="Q28" s="106">
        <f t="shared" si="9"/>
        <v>44888.920440000002</v>
      </c>
      <c r="R28" s="126">
        <v>1443.57</v>
      </c>
      <c r="S28" s="109">
        <f t="shared" si="1"/>
        <v>46332.490440000001</v>
      </c>
      <c r="T28" s="110">
        <f t="shared" si="20"/>
        <v>336.66690330000006</v>
      </c>
      <c r="U28" s="111">
        <f t="shared" si="21"/>
        <v>448.88920440000004</v>
      </c>
      <c r="V28" s="22"/>
      <c r="W28" s="22"/>
      <c r="X28" s="22"/>
      <c r="Y28" s="23"/>
      <c r="Z28" s="23"/>
      <c r="AA28" s="24"/>
      <c r="AB28" s="22"/>
      <c r="AC28" s="22"/>
      <c r="AD28" s="25"/>
    </row>
    <row r="29" spans="1:30" s="17" customFormat="1" ht="21.95" customHeight="1">
      <c r="A29" s="112">
        <v>23</v>
      </c>
      <c r="B29" s="128">
        <f t="shared" si="12"/>
        <v>30380.65825</v>
      </c>
      <c r="C29" s="105">
        <f t="shared" si="13"/>
        <v>6076.1316500000003</v>
      </c>
      <c r="D29" s="105">
        <f t="shared" si="14"/>
        <v>5410.8677499999994</v>
      </c>
      <c r="E29" s="105">
        <f t="shared" si="3"/>
        <v>3382.4329000000002</v>
      </c>
      <c r="F29" s="106">
        <f t="shared" si="4"/>
        <v>45250.090550000001</v>
      </c>
      <c r="G29" s="126">
        <v>1443.57</v>
      </c>
      <c r="H29" s="109">
        <f t="shared" si="0"/>
        <v>46693.660550000001</v>
      </c>
      <c r="I29" s="110">
        <f t="shared" si="15"/>
        <v>339.37567912499998</v>
      </c>
      <c r="J29" s="111">
        <f t="shared" si="16"/>
        <v>452.50090549999999</v>
      </c>
      <c r="K29" s="16"/>
      <c r="L29" s="112">
        <v>23</v>
      </c>
      <c r="M29" s="128">
        <f t="shared" si="17"/>
        <v>30477.686550000002</v>
      </c>
      <c r="N29" s="105">
        <f t="shared" si="18"/>
        <v>6095.5373100000006</v>
      </c>
      <c r="O29" s="105">
        <f t="shared" si="19"/>
        <v>5428.0702999999994</v>
      </c>
      <c r="P29" s="105">
        <f t="shared" si="8"/>
        <v>3393.8923</v>
      </c>
      <c r="Q29" s="106">
        <f t="shared" si="9"/>
        <v>45395.186460000004</v>
      </c>
      <c r="R29" s="126">
        <v>1443.57</v>
      </c>
      <c r="S29" s="109">
        <f t="shared" si="1"/>
        <v>46838.756460000004</v>
      </c>
      <c r="T29" s="110">
        <f t="shared" si="20"/>
        <v>340.46389844999999</v>
      </c>
      <c r="U29" s="111">
        <f t="shared" si="21"/>
        <v>453.95186460000002</v>
      </c>
      <c r="V29" s="22"/>
      <c r="W29" s="22"/>
      <c r="X29" s="22"/>
      <c r="Y29" s="23"/>
      <c r="Z29" s="23"/>
      <c r="AA29" s="24"/>
      <c r="AB29" s="22"/>
      <c r="AC29" s="22"/>
      <c r="AD29" s="25"/>
    </row>
    <row r="30" spans="1:30" s="17" customFormat="1" ht="21.95" customHeight="1">
      <c r="A30" s="112">
        <v>24</v>
      </c>
      <c r="B30" s="128">
        <f t="shared" si="12"/>
        <v>30719.475999999999</v>
      </c>
      <c r="C30" s="105">
        <f t="shared" si="13"/>
        <v>6143.8951999999999</v>
      </c>
      <c r="D30" s="105">
        <f t="shared" si="14"/>
        <v>5471.2119999999995</v>
      </c>
      <c r="E30" s="105">
        <f t="shared" si="3"/>
        <v>3420.1552000000001</v>
      </c>
      <c r="F30" s="106">
        <f t="shared" si="4"/>
        <v>45754.738400000002</v>
      </c>
      <c r="G30" s="126">
        <v>1443.57</v>
      </c>
      <c r="H30" s="109">
        <f t="shared" si="0"/>
        <v>47198.308400000002</v>
      </c>
      <c r="I30" s="110">
        <f t="shared" si="15"/>
        <v>343.16053800000003</v>
      </c>
      <c r="J30" s="111">
        <f t="shared" si="16"/>
        <v>457.54738400000002</v>
      </c>
      <c r="K30" s="16"/>
      <c r="L30" s="112">
        <v>24</v>
      </c>
      <c r="M30" s="128">
        <f t="shared" si="17"/>
        <v>30817.5864</v>
      </c>
      <c r="N30" s="105">
        <f t="shared" si="18"/>
        <v>6163.51728</v>
      </c>
      <c r="O30" s="105">
        <f t="shared" si="19"/>
        <v>5488.6063999999997</v>
      </c>
      <c r="P30" s="105">
        <f t="shared" si="8"/>
        <v>3431.7424000000001</v>
      </c>
      <c r="Q30" s="106">
        <f t="shared" si="9"/>
        <v>45901.45248</v>
      </c>
      <c r="R30" s="126">
        <v>1443.57</v>
      </c>
      <c r="S30" s="109">
        <f t="shared" si="1"/>
        <v>47345.02248</v>
      </c>
      <c r="T30" s="110">
        <f t="shared" si="20"/>
        <v>344.26089360000003</v>
      </c>
      <c r="U30" s="111">
        <f t="shared" si="21"/>
        <v>459.0145248</v>
      </c>
      <c r="V30" s="22"/>
      <c r="W30" s="22"/>
      <c r="X30" s="22"/>
      <c r="Y30" s="23"/>
      <c r="Z30" s="23"/>
      <c r="AA30" s="24"/>
      <c r="AB30" s="22"/>
      <c r="AC30" s="22"/>
      <c r="AD30" s="25"/>
    </row>
    <row r="31" spans="1:30" s="17" customFormat="1" ht="21.95" customHeight="1" thickBot="1">
      <c r="A31" s="114">
        <v>25</v>
      </c>
      <c r="B31" s="131">
        <f t="shared" si="12"/>
        <v>31058.293749999997</v>
      </c>
      <c r="C31" s="115">
        <f t="shared" si="13"/>
        <v>6211.6587499999996</v>
      </c>
      <c r="D31" s="115">
        <f t="shared" si="14"/>
        <v>5531.5562499999996</v>
      </c>
      <c r="E31" s="115">
        <f t="shared" si="3"/>
        <v>3457.8775000000005</v>
      </c>
      <c r="F31" s="116">
        <f t="shared" si="4"/>
        <v>46259.386250000003</v>
      </c>
      <c r="G31" s="129">
        <v>1443.57</v>
      </c>
      <c r="H31" s="118">
        <f t="shared" si="0"/>
        <v>47702.956250000003</v>
      </c>
      <c r="I31" s="119">
        <f t="shared" si="15"/>
        <v>346.94539687500003</v>
      </c>
      <c r="J31" s="120">
        <f t="shared" si="16"/>
        <v>462.59386250000006</v>
      </c>
      <c r="K31" s="84"/>
      <c r="L31" s="114">
        <v>25</v>
      </c>
      <c r="M31" s="131">
        <f t="shared" si="17"/>
        <v>31157.486250000002</v>
      </c>
      <c r="N31" s="115">
        <f t="shared" si="18"/>
        <v>6231.4972500000013</v>
      </c>
      <c r="O31" s="115">
        <f t="shared" si="19"/>
        <v>5549.1424999999999</v>
      </c>
      <c r="P31" s="115">
        <f t="shared" si="8"/>
        <v>3469.5925000000002</v>
      </c>
      <c r="Q31" s="116">
        <f t="shared" si="9"/>
        <v>46407.718500000003</v>
      </c>
      <c r="R31" s="129">
        <v>1443.57</v>
      </c>
      <c r="S31" s="118">
        <f t="shared" si="1"/>
        <v>47851.288500000002</v>
      </c>
      <c r="T31" s="119">
        <f t="shared" si="20"/>
        <v>348.05788875000002</v>
      </c>
      <c r="U31" s="120">
        <f t="shared" si="21"/>
        <v>464.07718500000004</v>
      </c>
      <c r="V31" s="22"/>
      <c r="W31" s="22"/>
      <c r="X31" s="22"/>
      <c r="Y31" s="23"/>
      <c r="Z31" s="23"/>
      <c r="AA31" s="24"/>
      <c r="AB31" s="22"/>
      <c r="AC31" s="22"/>
      <c r="AD31" s="25"/>
    </row>
    <row r="32" spans="1:30" ht="14.25" hidden="1" customHeight="1">
      <c r="B32" s="51">
        <f t="shared" si="12"/>
        <v>22587.85</v>
      </c>
      <c r="C32" s="52">
        <f t="shared" si="13"/>
        <v>4517.57</v>
      </c>
      <c r="D32" s="52">
        <f t="shared" si="14"/>
        <v>4022.95</v>
      </c>
      <c r="E32" s="52">
        <f t="shared" si="3"/>
        <v>2514.8200000000002</v>
      </c>
      <c r="F32" s="101">
        <f t="shared" ref="F32:F33" si="22">SUM(B32:D32)</f>
        <v>31128.37</v>
      </c>
      <c r="G32" s="102">
        <v>1000</v>
      </c>
      <c r="H32" s="98">
        <f t="shared" ref="H32:H33" si="23">SUM(F32:G32)</f>
        <v>32128.37</v>
      </c>
      <c r="I32" s="99">
        <f t="shared" si="15"/>
        <v>233.46277500000002</v>
      </c>
      <c r="J32" s="100">
        <f t="shared" si="16"/>
        <v>311.28370000000001</v>
      </c>
      <c r="Q32" s="7"/>
      <c r="R32" s="7"/>
      <c r="S32" s="7"/>
      <c r="T32" s="4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ht="13.5" hidden="1" thickBot="1">
      <c r="B33" s="29">
        <f t="shared" si="12"/>
        <v>22587.85</v>
      </c>
      <c r="C33" s="50">
        <f t="shared" si="13"/>
        <v>4517.57</v>
      </c>
      <c r="D33" s="50">
        <f t="shared" si="14"/>
        <v>4022.95</v>
      </c>
      <c r="E33" s="50">
        <f t="shared" si="3"/>
        <v>2514.8200000000002</v>
      </c>
      <c r="F33" s="55">
        <f t="shared" si="22"/>
        <v>31128.37</v>
      </c>
      <c r="G33" s="92">
        <v>1000</v>
      </c>
      <c r="H33" s="97">
        <f t="shared" si="23"/>
        <v>32128.37</v>
      </c>
      <c r="I33" s="30">
        <f t="shared" si="15"/>
        <v>233.46277500000002</v>
      </c>
      <c r="J33" s="49">
        <f t="shared" si="16"/>
        <v>311.28370000000001</v>
      </c>
      <c r="Q33" s="7"/>
      <c r="R33" s="7"/>
      <c r="S33" s="7"/>
      <c r="T33" s="4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>
      <c r="A34" s="82"/>
      <c r="B34" s="82"/>
      <c r="C34" s="82"/>
      <c r="D34" s="82"/>
      <c r="E34" s="82"/>
      <c r="F34" s="82"/>
      <c r="G34" s="82"/>
      <c r="H34" s="82"/>
      <c r="I34" s="44"/>
      <c r="J34" s="44"/>
      <c r="L34" s="82"/>
      <c r="M34" s="82"/>
      <c r="N34" s="82"/>
      <c r="O34" s="82"/>
      <c r="P34" s="82"/>
      <c r="Q34" s="82"/>
      <c r="R34" s="82"/>
      <c r="S34" s="82"/>
      <c r="T34" s="4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6" spans="1:30">
      <c r="B36" s="57"/>
      <c r="F36" s="90"/>
      <c r="G36" s="90"/>
    </row>
    <row r="38" spans="1:30">
      <c r="B38" s="81"/>
      <c r="C38" s="81"/>
      <c r="D38" s="81"/>
      <c r="E38" s="2"/>
      <c r="F38" s="81"/>
      <c r="G38" s="81"/>
      <c r="H38" s="81"/>
      <c r="I38" s="81"/>
      <c r="J38" s="81"/>
      <c r="M38" s="81"/>
      <c r="N38" s="81"/>
      <c r="O38" s="81"/>
      <c r="P38" s="2"/>
      <c r="Q38"/>
      <c r="R38"/>
      <c r="S38"/>
      <c r="T38"/>
    </row>
    <row r="39" spans="1:30">
      <c r="B39" s="81"/>
      <c r="C39" s="81"/>
      <c r="D39" s="81"/>
      <c r="F39" s="88"/>
      <c r="G39" s="88"/>
      <c r="H39" s="88"/>
      <c r="I39" s="88"/>
      <c r="J39" s="88"/>
    </row>
  </sheetData>
  <phoneticPr fontId="13" type="noConversion"/>
  <printOptions horizontalCentered="1"/>
  <pageMargins left="0.59055118110236227" right="0.70866141732283472" top="0.27559055118110237" bottom="0.27559055118110237" header="0.15748031496062992" footer="0"/>
  <pageSetup paperSize="5" scale="8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8"/>
  <sheetViews>
    <sheetView topLeftCell="A2" workbookViewId="0">
      <selection activeCell="A2" sqref="A2"/>
    </sheetView>
  </sheetViews>
  <sheetFormatPr baseColWidth="10" defaultRowHeight="12.75"/>
  <cols>
    <col min="1" max="1" width="7.7109375" customWidth="1"/>
    <col min="2" max="2" width="8.7109375" customWidth="1"/>
    <col min="3" max="4" width="7.7109375" customWidth="1"/>
    <col min="5" max="5" width="8" style="147" customWidth="1"/>
    <col min="6" max="6" width="10.5703125" style="3" customWidth="1"/>
    <col min="7" max="7" width="10" style="3" customWidth="1"/>
    <col min="8" max="8" width="11" style="3" customWidth="1"/>
    <col min="9" max="10" width="6.7109375" style="3" customWidth="1"/>
    <col min="11" max="11" width="26.7109375" customWidth="1"/>
    <col min="12" max="12" width="7.7109375" customWidth="1"/>
    <col min="13" max="13" width="8.7109375" customWidth="1"/>
    <col min="14" max="15" width="7.7109375" customWidth="1"/>
    <col min="16" max="16" width="8" style="147" customWidth="1"/>
    <col min="17" max="17" width="10.5703125" style="3" customWidth="1"/>
    <col min="18" max="18" width="10" style="3" customWidth="1"/>
    <col min="19" max="19" width="10.42578125" style="3" customWidth="1"/>
    <col min="20" max="20" width="6.7109375" style="2" customWidth="1"/>
    <col min="21" max="21" width="6.7109375" customWidth="1"/>
    <col min="22" max="22" width="7.7109375" customWidth="1"/>
    <col min="23" max="23" width="8.7109375" customWidth="1"/>
    <col min="24" max="24" width="7.7109375" customWidth="1"/>
    <col min="25" max="27" width="8.7109375" customWidth="1"/>
    <col min="28" max="29" width="7.7109375" customWidth="1"/>
  </cols>
  <sheetData>
    <row r="1" spans="1:30" hidden="1"/>
    <row r="2" spans="1:30" ht="20.25" thickBot="1">
      <c r="A2" s="26" t="s">
        <v>26</v>
      </c>
      <c r="B2" s="53" t="s">
        <v>41</v>
      </c>
      <c r="U2" s="26" t="s">
        <v>37</v>
      </c>
    </row>
    <row r="3" spans="1:30" ht="13.5" thickBot="1">
      <c r="A3" s="3" t="s">
        <v>14</v>
      </c>
      <c r="G3" s="54" t="str">
        <f>+'Maq A'!S2</f>
        <v>ENERO a DICIEMBRE 2019</v>
      </c>
      <c r="H3" s="91"/>
      <c r="I3" s="96"/>
      <c r="J3" s="145"/>
      <c r="K3" s="5"/>
      <c r="L3" s="3" t="s">
        <v>11</v>
      </c>
      <c r="R3" s="54" t="str">
        <f>+'Maq A'!S2</f>
        <v>ENERO a DICIEMBRE 2019</v>
      </c>
      <c r="S3" s="91"/>
      <c r="T3" s="96"/>
      <c r="U3" s="145"/>
      <c r="W3" s="20"/>
      <c r="X3" s="4"/>
      <c r="Y3" s="5"/>
      <c r="Z3" s="8"/>
      <c r="AA3" s="8"/>
      <c r="AB3" s="5"/>
      <c r="AC3" s="5"/>
      <c r="AD3" s="5"/>
    </row>
    <row r="4" spans="1:30" ht="6" customHeight="1" thickBot="1">
      <c r="T4" s="8"/>
      <c r="U4" s="5"/>
      <c r="V4" s="19"/>
      <c r="W4" s="20"/>
      <c r="X4" s="4"/>
      <c r="Y4" s="5"/>
      <c r="Z4" s="8"/>
      <c r="AA4" s="8"/>
      <c r="AB4" s="5"/>
      <c r="AC4" s="5"/>
      <c r="AD4" s="5"/>
    </row>
    <row r="5" spans="1:30" s="11" customFormat="1" ht="24.75" customHeight="1">
      <c r="A5" s="121" t="s">
        <v>2</v>
      </c>
      <c r="B5" s="122" t="s">
        <v>1</v>
      </c>
      <c r="C5" s="123" t="s">
        <v>3</v>
      </c>
      <c r="D5" s="123" t="s">
        <v>4</v>
      </c>
      <c r="E5" s="148" t="s">
        <v>49</v>
      </c>
      <c r="F5" s="124" t="s">
        <v>50</v>
      </c>
      <c r="G5" s="122" t="s">
        <v>55</v>
      </c>
      <c r="H5" s="124" t="s">
        <v>5</v>
      </c>
      <c r="I5" s="122" t="s">
        <v>39</v>
      </c>
      <c r="J5" s="125" t="s">
        <v>40</v>
      </c>
      <c r="K5" s="15"/>
      <c r="L5" s="121" t="s">
        <v>2</v>
      </c>
      <c r="M5" s="122" t="s">
        <v>1</v>
      </c>
      <c r="N5" s="123" t="s">
        <v>3</v>
      </c>
      <c r="O5" s="123" t="s">
        <v>4</v>
      </c>
      <c r="P5" s="148" t="s">
        <v>49</v>
      </c>
      <c r="Q5" s="124" t="s">
        <v>50</v>
      </c>
      <c r="R5" s="122" t="s">
        <v>55</v>
      </c>
      <c r="S5" s="124" t="s">
        <v>5</v>
      </c>
      <c r="T5" s="122" t="s">
        <v>39</v>
      </c>
      <c r="U5" s="125" t="s">
        <v>40</v>
      </c>
      <c r="V5" s="18"/>
      <c r="W5" s="18"/>
      <c r="X5" s="18"/>
      <c r="Y5" s="18"/>
      <c r="Z5" s="18"/>
      <c r="AA5" s="18"/>
      <c r="AB5" s="18"/>
      <c r="AC5" s="18"/>
      <c r="AD5" s="21"/>
    </row>
    <row r="6" spans="1:30" s="38" customFormat="1" ht="21.95" customHeight="1">
      <c r="A6" s="39" t="s">
        <v>6</v>
      </c>
      <c r="B6" s="105">
        <v>22593.66</v>
      </c>
      <c r="C6" s="105">
        <f>B6*20/100</f>
        <v>4518.732</v>
      </c>
      <c r="D6" s="105">
        <v>4023.93</v>
      </c>
      <c r="E6" s="105">
        <v>2514.8200000000002</v>
      </c>
      <c r="F6" s="106">
        <f>SUM(B6:E6)</f>
        <v>33651.142</v>
      </c>
      <c r="G6" s="126">
        <v>1443.57</v>
      </c>
      <c r="H6" s="109">
        <f t="shared" ref="H6:H31" si="0">SUM(F6:G6)</f>
        <v>35094.712</v>
      </c>
      <c r="I6" s="110">
        <f>F6/200*1.5</f>
        <v>252.38356499999998</v>
      </c>
      <c r="J6" s="111">
        <f>F6/200*2</f>
        <v>336.51141999999999</v>
      </c>
      <c r="K6" s="22"/>
      <c r="L6" s="39" t="s">
        <v>6</v>
      </c>
      <c r="M6" s="105">
        <v>23306.53</v>
      </c>
      <c r="N6" s="105">
        <f>M6*20/100</f>
        <v>4661.3059999999996</v>
      </c>
      <c r="O6" s="105">
        <v>4150.8900000000003</v>
      </c>
      <c r="P6" s="105">
        <v>2598.6</v>
      </c>
      <c r="Q6" s="106">
        <f>SUM(M6:P6)</f>
        <v>34717.326000000001</v>
      </c>
      <c r="R6" s="126">
        <v>1443.57</v>
      </c>
      <c r="S6" s="109">
        <f t="shared" ref="S6:S32" si="1">SUM(Q6:R6)</f>
        <v>36160.896000000001</v>
      </c>
      <c r="T6" s="110">
        <f>Q6/200*1.5</f>
        <v>260.37994500000002</v>
      </c>
      <c r="U6" s="111">
        <f>Q6/200*2</f>
        <v>347.17326000000003</v>
      </c>
      <c r="V6" s="22"/>
      <c r="W6" s="22"/>
      <c r="X6" s="22"/>
      <c r="Y6" s="23"/>
      <c r="Z6" s="23"/>
      <c r="AA6" s="24"/>
      <c r="AB6" s="22"/>
      <c r="AC6" s="22"/>
      <c r="AD6" s="25"/>
    </row>
    <row r="7" spans="1:30" s="17" customFormat="1" ht="21.95" customHeight="1">
      <c r="A7" s="112">
        <v>1</v>
      </c>
      <c r="B7" s="128">
        <f>($B$6*1.5%*A7)+$B$6</f>
        <v>22932.564900000001</v>
      </c>
      <c r="C7" s="105">
        <f t="shared" ref="C7" si="2">B7*20/100</f>
        <v>4586.5129800000004</v>
      </c>
      <c r="D7" s="105">
        <f>+$D$6+$D$6*0.015*A7</f>
        <v>4084.2889499999997</v>
      </c>
      <c r="E7" s="105">
        <f t="shared" ref="E7:E33" si="3">+$E$6+$E$6*0.015*A7</f>
        <v>2552.5423000000001</v>
      </c>
      <c r="F7" s="106">
        <f t="shared" ref="F7:F31" si="4">SUM(B7:E7)</f>
        <v>34155.90913</v>
      </c>
      <c r="G7" s="126">
        <v>1443.57</v>
      </c>
      <c r="H7" s="109">
        <f t="shared" si="0"/>
        <v>35599.47913</v>
      </c>
      <c r="I7" s="110">
        <f t="shared" ref="I7" si="5">F7/200*1.5</f>
        <v>256.16931847499995</v>
      </c>
      <c r="J7" s="111">
        <f t="shared" ref="J7" si="6">F7/200*2</f>
        <v>341.55909129999998</v>
      </c>
      <c r="K7" s="16"/>
      <c r="L7" s="112">
        <v>1</v>
      </c>
      <c r="M7" s="128">
        <f>($M$6*1.5%*L7)+$M$6</f>
        <v>23656.127949999998</v>
      </c>
      <c r="N7" s="105">
        <f t="shared" ref="N7" si="7">M7*20/100</f>
        <v>4731.2255899999991</v>
      </c>
      <c r="O7" s="105">
        <f>+$O$6+$O$6*0.015*L7</f>
        <v>4213.1533500000005</v>
      </c>
      <c r="P7" s="105">
        <f t="shared" ref="P7:P31" si="8">+$P$6+$P$6*0.015*L7</f>
        <v>2637.5789999999997</v>
      </c>
      <c r="Q7" s="106">
        <f t="shared" ref="Q7:Q31" si="9">SUM(M7:P7)</f>
        <v>35238.085889999995</v>
      </c>
      <c r="R7" s="126">
        <v>1443.57</v>
      </c>
      <c r="S7" s="109">
        <f t="shared" si="1"/>
        <v>36681.655889999995</v>
      </c>
      <c r="T7" s="110">
        <f t="shared" ref="T7" si="10">Q7/200*1.5</f>
        <v>264.28564417499996</v>
      </c>
      <c r="U7" s="111">
        <f t="shared" ref="U7" si="11">Q7/200*2</f>
        <v>352.38085889999996</v>
      </c>
      <c r="V7" s="22"/>
      <c r="W7" s="22"/>
      <c r="X7" s="22"/>
      <c r="Y7" s="23"/>
      <c r="Z7" s="23"/>
      <c r="AA7" s="24"/>
      <c r="AB7" s="22"/>
      <c r="AC7" s="22"/>
      <c r="AD7" s="25"/>
    </row>
    <row r="8" spans="1:30" s="17" customFormat="1" ht="21.95" customHeight="1">
      <c r="A8" s="112">
        <v>2</v>
      </c>
      <c r="B8" s="128">
        <f t="shared" ref="B8:B33" si="12">($B$6*1.5%*A8)+$B$6</f>
        <v>23271.469799999999</v>
      </c>
      <c r="C8" s="105">
        <f t="shared" ref="C8:C33" si="13">B8*20/100</f>
        <v>4654.2939599999991</v>
      </c>
      <c r="D8" s="105">
        <f t="shared" ref="D8:D33" si="14">+$D$6+$D$6*0.015*A8</f>
        <v>4144.6478999999999</v>
      </c>
      <c r="E8" s="105">
        <f t="shared" si="3"/>
        <v>2590.2646</v>
      </c>
      <c r="F8" s="106">
        <f t="shared" si="4"/>
        <v>34660.67626</v>
      </c>
      <c r="G8" s="126">
        <v>1443.57</v>
      </c>
      <c r="H8" s="109">
        <f t="shared" si="0"/>
        <v>36104.24626</v>
      </c>
      <c r="I8" s="110">
        <f t="shared" ref="I8:I33" si="15">F8/200*1.5</f>
        <v>259.95507195000005</v>
      </c>
      <c r="J8" s="111">
        <f t="shared" ref="J8:J33" si="16">F8/200*2</f>
        <v>346.60676260000002</v>
      </c>
      <c r="K8" s="16"/>
      <c r="L8" s="112">
        <v>2</v>
      </c>
      <c r="M8" s="128">
        <f t="shared" ref="M8:M31" si="17">($M$6*1.5%*L8)+$M$6</f>
        <v>24005.725899999998</v>
      </c>
      <c r="N8" s="105">
        <f t="shared" ref="N8:N31" si="18">M8*20/100</f>
        <v>4801.1451799999995</v>
      </c>
      <c r="O8" s="105">
        <f t="shared" ref="O8:O31" si="19">+$O$6+$O$6*0.015*L8</f>
        <v>4275.4167000000007</v>
      </c>
      <c r="P8" s="105">
        <f t="shared" si="8"/>
        <v>2676.558</v>
      </c>
      <c r="Q8" s="106">
        <f t="shared" si="9"/>
        <v>35758.845779999996</v>
      </c>
      <c r="R8" s="126">
        <v>1443.57</v>
      </c>
      <c r="S8" s="109">
        <f t="shared" si="1"/>
        <v>37202.415779999996</v>
      </c>
      <c r="T8" s="110">
        <f t="shared" ref="T8:T31" si="20">Q8/200*1.5</f>
        <v>268.19134334999995</v>
      </c>
      <c r="U8" s="111">
        <f t="shared" ref="U8:U31" si="21">Q8/200*2</f>
        <v>357.58845779999996</v>
      </c>
      <c r="V8" s="22"/>
      <c r="W8" s="22"/>
      <c r="X8" s="22"/>
      <c r="Y8" s="23"/>
      <c r="Z8" s="23"/>
      <c r="AA8" s="24"/>
      <c r="AB8" s="22"/>
      <c r="AC8" s="22"/>
      <c r="AD8" s="25"/>
    </row>
    <row r="9" spans="1:30" s="17" customFormat="1" ht="21.95" customHeight="1">
      <c r="A9" s="112">
        <v>3</v>
      </c>
      <c r="B9" s="128">
        <f t="shared" si="12"/>
        <v>23610.3747</v>
      </c>
      <c r="C9" s="105">
        <f t="shared" si="13"/>
        <v>4722.0749400000004</v>
      </c>
      <c r="D9" s="105">
        <f t="shared" si="14"/>
        <v>4205.0068499999998</v>
      </c>
      <c r="E9" s="105">
        <f t="shared" si="3"/>
        <v>2627.9869000000003</v>
      </c>
      <c r="F9" s="106">
        <f t="shared" si="4"/>
        <v>35165.44339</v>
      </c>
      <c r="G9" s="126">
        <v>1443.57</v>
      </c>
      <c r="H9" s="109">
        <f t="shared" si="0"/>
        <v>36609.01339</v>
      </c>
      <c r="I9" s="110">
        <f t="shared" si="15"/>
        <v>263.74082542500003</v>
      </c>
      <c r="J9" s="111">
        <f t="shared" si="16"/>
        <v>351.65443390000002</v>
      </c>
      <c r="K9" s="16"/>
      <c r="L9" s="112">
        <v>3</v>
      </c>
      <c r="M9" s="128">
        <f t="shared" si="17"/>
        <v>24355.323850000001</v>
      </c>
      <c r="N9" s="105">
        <f t="shared" si="18"/>
        <v>4871.06477</v>
      </c>
      <c r="O9" s="105">
        <f t="shared" si="19"/>
        <v>4337.6800499999999</v>
      </c>
      <c r="P9" s="105">
        <f t="shared" si="8"/>
        <v>2715.5369999999998</v>
      </c>
      <c r="Q9" s="106">
        <f t="shared" si="9"/>
        <v>36279.605669999997</v>
      </c>
      <c r="R9" s="126">
        <v>1443.57</v>
      </c>
      <c r="S9" s="109">
        <f t="shared" si="1"/>
        <v>37723.175669999997</v>
      </c>
      <c r="T9" s="110">
        <f t="shared" si="20"/>
        <v>272.09704252499995</v>
      </c>
      <c r="U9" s="111">
        <f t="shared" si="21"/>
        <v>362.79605669999995</v>
      </c>
      <c r="V9" s="22"/>
      <c r="W9" s="22"/>
      <c r="X9" s="22"/>
      <c r="Y9" s="23"/>
      <c r="Z9" s="23"/>
      <c r="AA9" s="24"/>
      <c r="AB9" s="22"/>
      <c r="AC9" s="22"/>
      <c r="AD9" s="25"/>
    </row>
    <row r="10" spans="1:30" s="17" customFormat="1" ht="21.95" customHeight="1">
      <c r="A10" s="112">
        <v>4</v>
      </c>
      <c r="B10" s="128">
        <f t="shared" si="12"/>
        <v>23949.279600000002</v>
      </c>
      <c r="C10" s="105">
        <f t="shared" si="13"/>
        <v>4789.8559200000009</v>
      </c>
      <c r="D10" s="105">
        <f t="shared" si="14"/>
        <v>4265.3657999999996</v>
      </c>
      <c r="E10" s="105">
        <f t="shared" si="3"/>
        <v>2665.7092000000002</v>
      </c>
      <c r="F10" s="106">
        <f t="shared" si="4"/>
        <v>35670.210520000001</v>
      </c>
      <c r="G10" s="126">
        <v>1443.57</v>
      </c>
      <c r="H10" s="109">
        <f t="shared" si="0"/>
        <v>37113.78052</v>
      </c>
      <c r="I10" s="110">
        <f t="shared" si="15"/>
        <v>267.5265789</v>
      </c>
      <c r="J10" s="111">
        <f t="shared" si="16"/>
        <v>356.70210520000001</v>
      </c>
      <c r="K10" s="16"/>
      <c r="L10" s="112">
        <v>4</v>
      </c>
      <c r="M10" s="128">
        <f t="shared" si="17"/>
        <v>24704.9218</v>
      </c>
      <c r="N10" s="105">
        <f t="shared" si="18"/>
        <v>4940.9843599999995</v>
      </c>
      <c r="O10" s="105">
        <f t="shared" si="19"/>
        <v>4399.9434000000001</v>
      </c>
      <c r="P10" s="105">
        <f t="shared" si="8"/>
        <v>2754.5160000000001</v>
      </c>
      <c r="Q10" s="106">
        <f t="shared" si="9"/>
        <v>36800.365560000006</v>
      </c>
      <c r="R10" s="126">
        <v>1443.57</v>
      </c>
      <c r="S10" s="109">
        <f t="shared" si="1"/>
        <v>38243.935560000005</v>
      </c>
      <c r="T10" s="110">
        <f t="shared" si="20"/>
        <v>276.00274170000006</v>
      </c>
      <c r="U10" s="111">
        <f t="shared" si="21"/>
        <v>368.00365560000006</v>
      </c>
      <c r="V10" s="22"/>
      <c r="W10" s="22"/>
      <c r="X10" s="22"/>
      <c r="Y10" s="23"/>
      <c r="Z10" s="23"/>
      <c r="AA10" s="24"/>
      <c r="AB10" s="22"/>
      <c r="AC10" s="22"/>
      <c r="AD10" s="25"/>
    </row>
    <row r="11" spans="1:30" s="17" customFormat="1" ht="21.95" customHeight="1">
      <c r="A11" s="112">
        <v>5</v>
      </c>
      <c r="B11" s="128">
        <f t="shared" si="12"/>
        <v>24288.184499999999</v>
      </c>
      <c r="C11" s="105">
        <f t="shared" si="13"/>
        <v>4857.6369000000004</v>
      </c>
      <c r="D11" s="105">
        <f t="shared" si="14"/>
        <v>4325.7247499999994</v>
      </c>
      <c r="E11" s="105">
        <f t="shared" si="3"/>
        <v>2703.4315000000001</v>
      </c>
      <c r="F11" s="106">
        <f t="shared" si="4"/>
        <v>36174.977650000001</v>
      </c>
      <c r="G11" s="126">
        <v>1443.57</v>
      </c>
      <c r="H11" s="109">
        <f t="shared" si="0"/>
        <v>37618.54765</v>
      </c>
      <c r="I11" s="110">
        <f t="shared" si="15"/>
        <v>271.31233237499998</v>
      </c>
      <c r="J11" s="111">
        <f t="shared" si="16"/>
        <v>361.7497765</v>
      </c>
      <c r="K11" s="16"/>
      <c r="L11" s="112">
        <v>5</v>
      </c>
      <c r="M11" s="128">
        <f t="shared" si="17"/>
        <v>25054.519749999999</v>
      </c>
      <c r="N11" s="105">
        <f t="shared" si="18"/>
        <v>5010.9039499999999</v>
      </c>
      <c r="O11" s="105">
        <f t="shared" si="19"/>
        <v>4462.2067500000003</v>
      </c>
      <c r="P11" s="105">
        <f t="shared" si="8"/>
        <v>2793.4949999999999</v>
      </c>
      <c r="Q11" s="106">
        <f t="shared" si="9"/>
        <v>37321.12545</v>
      </c>
      <c r="R11" s="126">
        <v>1443.57</v>
      </c>
      <c r="S11" s="109">
        <f t="shared" si="1"/>
        <v>38764.695449999999</v>
      </c>
      <c r="T11" s="110">
        <f t="shared" si="20"/>
        <v>279.908440875</v>
      </c>
      <c r="U11" s="111">
        <f t="shared" si="21"/>
        <v>373.2112545</v>
      </c>
      <c r="V11" s="22"/>
      <c r="W11" s="22"/>
      <c r="X11" s="22"/>
      <c r="Y11" s="23"/>
      <c r="Z11" s="23"/>
      <c r="AA11" s="24"/>
      <c r="AB11" s="22"/>
      <c r="AC11" s="22"/>
      <c r="AD11" s="25"/>
    </row>
    <row r="12" spans="1:30" s="17" customFormat="1" ht="21.95" customHeight="1">
      <c r="A12" s="112">
        <v>6</v>
      </c>
      <c r="B12" s="128">
        <f t="shared" si="12"/>
        <v>24627.089400000001</v>
      </c>
      <c r="C12" s="105">
        <f t="shared" si="13"/>
        <v>4925.41788</v>
      </c>
      <c r="D12" s="105">
        <f t="shared" si="14"/>
        <v>4386.0837000000001</v>
      </c>
      <c r="E12" s="105">
        <f t="shared" si="3"/>
        <v>2741.1538</v>
      </c>
      <c r="F12" s="106">
        <f t="shared" si="4"/>
        <v>36679.744780000001</v>
      </c>
      <c r="G12" s="126">
        <v>1443.57</v>
      </c>
      <c r="H12" s="109">
        <f t="shared" si="0"/>
        <v>38123.314780000001</v>
      </c>
      <c r="I12" s="110">
        <f t="shared" si="15"/>
        <v>275.09808584999996</v>
      </c>
      <c r="J12" s="111">
        <f t="shared" si="16"/>
        <v>366.79744779999999</v>
      </c>
      <c r="K12" s="16"/>
      <c r="L12" s="112">
        <v>6</v>
      </c>
      <c r="M12" s="128">
        <f t="shared" si="17"/>
        <v>25404.117699999999</v>
      </c>
      <c r="N12" s="105">
        <f t="shared" si="18"/>
        <v>5080.8235400000003</v>
      </c>
      <c r="O12" s="105">
        <f t="shared" si="19"/>
        <v>4524.4701000000005</v>
      </c>
      <c r="P12" s="105">
        <f t="shared" si="8"/>
        <v>2832.4739999999997</v>
      </c>
      <c r="Q12" s="106">
        <f t="shared" si="9"/>
        <v>37841.885340000001</v>
      </c>
      <c r="R12" s="126">
        <v>1443.57</v>
      </c>
      <c r="S12" s="109">
        <f t="shared" si="1"/>
        <v>39285.45534</v>
      </c>
      <c r="T12" s="110">
        <f t="shared" si="20"/>
        <v>283.81414004999999</v>
      </c>
      <c r="U12" s="111">
        <f t="shared" si="21"/>
        <v>378.41885339999999</v>
      </c>
      <c r="V12" s="22"/>
      <c r="W12" s="22"/>
      <c r="X12" s="22"/>
      <c r="Y12" s="23"/>
      <c r="Z12" s="23"/>
      <c r="AA12" s="24"/>
      <c r="AB12" s="22"/>
      <c r="AC12" s="22"/>
      <c r="AD12" s="25"/>
    </row>
    <row r="13" spans="1:30" s="17" customFormat="1" ht="21.95" customHeight="1">
      <c r="A13" s="112">
        <v>7</v>
      </c>
      <c r="B13" s="128">
        <f t="shared" si="12"/>
        <v>24965.994299999998</v>
      </c>
      <c r="C13" s="105">
        <f t="shared" si="13"/>
        <v>4993.1988599999995</v>
      </c>
      <c r="D13" s="105">
        <f t="shared" si="14"/>
        <v>4446.44265</v>
      </c>
      <c r="E13" s="105">
        <f t="shared" si="3"/>
        <v>2778.8761000000004</v>
      </c>
      <c r="F13" s="106">
        <f t="shared" si="4"/>
        <v>37184.511910000001</v>
      </c>
      <c r="G13" s="126">
        <v>1443.57</v>
      </c>
      <c r="H13" s="109">
        <f t="shared" si="0"/>
        <v>38628.081910000001</v>
      </c>
      <c r="I13" s="110">
        <f t="shared" si="15"/>
        <v>278.88383932500005</v>
      </c>
      <c r="J13" s="111">
        <f t="shared" si="16"/>
        <v>371.84511910000003</v>
      </c>
      <c r="K13" s="16"/>
      <c r="L13" s="112">
        <v>7</v>
      </c>
      <c r="M13" s="128">
        <f t="shared" si="17"/>
        <v>25753.715649999998</v>
      </c>
      <c r="N13" s="105">
        <f t="shared" si="18"/>
        <v>5150.7431299999998</v>
      </c>
      <c r="O13" s="105">
        <f t="shared" si="19"/>
        <v>4586.7334500000006</v>
      </c>
      <c r="P13" s="105">
        <f t="shared" si="8"/>
        <v>2871.453</v>
      </c>
      <c r="Q13" s="106">
        <f t="shared" si="9"/>
        <v>38362.645230000002</v>
      </c>
      <c r="R13" s="126">
        <v>1443.57</v>
      </c>
      <c r="S13" s="109">
        <f t="shared" si="1"/>
        <v>39806.215230000002</v>
      </c>
      <c r="T13" s="110">
        <f t="shared" si="20"/>
        <v>287.71983922500004</v>
      </c>
      <c r="U13" s="111">
        <f t="shared" si="21"/>
        <v>383.62645230000004</v>
      </c>
      <c r="V13" s="22"/>
      <c r="W13" s="22"/>
      <c r="X13" s="22"/>
      <c r="Y13" s="23"/>
      <c r="Z13" s="23"/>
      <c r="AA13" s="24"/>
      <c r="AB13" s="22"/>
      <c r="AC13" s="22"/>
      <c r="AD13" s="25"/>
    </row>
    <row r="14" spans="1:30" s="17" customFormat="1" ht="21.95" customHeight="1">
      <c r="A14" s="112">
        <v>8</v>
      </c>
      <c r="B14" s="128">
        <f t="shared" si="12"/>
        <v>25304.8992</v>
      </c>
      <c r="C14" s="105">
        <f t="shared" si="13"/>
        <v>5060.97984</v>
      </c>
      <c r="D14" s="105">
        <f t="shared" si="14"/>
        <v>4506.8015999999998</v>
      </c>
      <c r="E14" s="105">
        <f t="shared" si="3"/>
        <v>2816.5984000000003</v>
      </c>
      <c r="F14" s="106">
        <f t="shared" si="4"/>
        <v>37689.279040000001</v>
      </c>
      <c r="G14" s="126">
        <v>1443.57</v>
      </c>
      <c r="H14" s="109">
        <f t="shared" si="0"/>
        <v>39132.849040000001</v>
      </c>
      <c r="I14" s="110">
        <f t="shared" si="15"/>
        <v>282.66959280000003</v>
      </c>
      <c r="J14" s="111">
        <f t="shared" si="16"/>
        <v>376.89279040000002</v>
      </c>
      <c r="K14" s="16"/>
      <c r="L14" s="112">
        <v>8</v>
      </c>
      <c r="M14" s="128">
        <f t="shared" si="17"/>
        <v>26103.313599999998</v>
      </c>
      <c r="N14" s="105">
        <f t="shared" si="18"/>
        <v>5220.6627199999994</v>
      </c>
      <c r="O14" s="105">
        <f t="shared" si="19"/>
        <v>4648.9968000000008</v>
      </c>
      <c r="P14" s="105">
        <f t="shared" si="8"/>
        <v>2910.4319999999998</v>
      </c>
      <c r="Q14" s="106">
        <f t="shared" si="9"/>
        <v>38883.405119999996</v>
      </c>
      <c r="R14" s="126">
        <v>1443.57</v>
      </c>
      <c r="S14" s="109">
        <f t="shared" si="1"/>
        <v>40326.975119999996</v>
      </c>
      <c r="T14" s="110">
        <f t="shared" si="20"/>
        <v>291.62553839999998</v>
      </c>
      <c r="U14" s="111">
        <f t="shared" si="21"/>
        <v>388.83405119999998</v>
      </c>
      <c r="V14" s="22"/>
      <c r="W14" s="22"/>
      <c r="X14" s="22"/>
      <c r="Y14" s="23"/>
      <c r="Z14" s="23"/>
      <c r="AA14" s="24"/>
      <c r="AB14" s="22"/>
      <c r="AC14" s="22"/>
      <c r="AD14" s="25"/>
    </row>
    <row r="15" spans="1:30" s="17" customFormat="1" ht="21.95" customHeight="1">
      <c r="A15" s="112">
        <v>9</v>
      </c>
      <c r="B15" s="128">
        <f t="shared" si="12"/>
        <v>25643.804100000001</v>
      </c>
      <c r="C15" s="105">
        <f t="shared" si="13"/>
        <v>5128.7608200000004</v>
      </c>
      <c r="D15" s="105">
        <f t="shared" si="14"/>
        <v>4567.1605499999996</v>
      </c>
      <c r="E15" s="105">
        <f t="shared" si="3"/>
        <v>2854.3207000000002</v>
      </c>
      <c r="F15" s="106">
        <f t="shared" si="4"/>
        <v>38194.046170000001</v>
      </c>
      <c r="G15" s="126">
        <v>1443.57</v>
      </c>
      <c r="H15" s="109">
        <f t="shared" si="0"/>
        <v>39637.616170000001</v>
      </c>
      <c r="I15" s="110">
        <f t="shared" si="15"/>
        <v>286.45534627500001</v>
      </c>
      <c r="J15" s="111">
        <f t="shared" si="16"/>
        <v>381.94046170000001</v>
      </c>
      <c r="K15" s="16"/>
      <c r="L15" s="112">
        <v>9</v>
      </c>
      <c r="M15" s="128">
        <f t="shared" si="17"/>
        <v>26452.911549999997</v>
      </c>
      <c r="N15" s="105">
        <f t="shared" si="18"/>
        <v>5290.5823099999989</v>
      </c>
      <c r="O15" s="105">
        <f t="shared" si="19"/>
        <v>4711.2601500000001</v>
      </c>
      <c r="P15" s="105">
        <f t="shared" si="8"/>
        <v>2949.4110000000001</v>
      </c>
      <c r="Q15" s="106">
        <f t="shared" si="9"/>
        <v>39404.165009999997</v>
      </c>
      <c r="R15" s="126">
        <v>1443.57</v>
      </c>
      <c r="S15" s="109">
        <f t="shared" si="1"/>
        <v>40847.735009999997</v>
      </c>
      <c r="T15" s="110">
        <f t="shared" si="20"/>
        <v>295.53123757499998</v>
      </c>
      <c r="U15" s="111">
        <f t="shared" si="21"/>
        <v>394.04165009999997</v>
      </c>
      <c r="V15" s="22"/>
      <c r="W15" s="22"/>
      <c r="X15" s="22"/>
      <c r="Y15" s="23"/>
      <c r="Z15" s="23"/>
      <c r="AA15" s="24"/>
      <c r="AB15" s="22"/>
      <c r="AC15" s="22"/>
      <c r="AD15" s="25"/>
    </row>
    <row r="16" spans="1:30" s="17" customFormat="1" ht="21.95" customHeight="1">
      <c r="A16" s="112">
        <v>10</v>
      </c>
      <c r="B16" s="128">
        <f t="shared" si="12"/>
        <v>25982.708999999999</v>
      </c>
      <c r="C16" s="105">
        <f t="shared" si="13"/>
        <v>5196.5418</v>
      </c>
      <c r="D16" s="105">
        <f t="shared" si="14"/>
        <v>4627.5194999999994</v>
      </c>
      <c r="E16" s="105">
        <f t="shared" si="3"/>
        <v>2892.0430000000001</v>
      </c>
      <c r="F16" s="106">
        <f t="shared" si="4"/>
        <v>38698.813299999994</v>
      </c>
      <c r="G16" s="126">
        <v>1443.57</v>
      </c>
      <c r="H16" s="109">
        <f t="shared" si="0"/>
        <v>40142.383299999994</v>
      </c>
      <c r="I16" s="110">
        <f t="shared" si="15"/>
        <v>290.24109974999999</v>
      </c>
      <c r="J16" s="111">
        <f t="shared" si="16"/>
        <v>386.98813299999995</v>
      </c>
      <c r="K16" s="16"/>
      <c r="L16" s="112">
        <v>10</v>
      </c>
      <c r="M16" s="128">
        <f t="shared" si="17"/>
        <v>26802.5095</v>
      </c>
      <c r="N16" s="105">
        <f t="shared" si="18"/>
        <v>5360.5018999999993</v>
      </c>
      <c r="O16" s="105">
        <f t="shared" si="19"/>
        <v>4773.5235000000002</v>
      </c>
      <c r="P16" s="105">
        <f t="shared" si="8"/>
        <v>2988.39</v>
      </c>
      <c r="Q16" s="106">
        <f t="shared" si="9"/>
        <v>39924.924899999998</v>
      </c>
      <c r="R16" s="126">
        <v>1443.57</v>
      </c>
      <c r="S16" s="109">
        <f t="shared" si="1"/>
        <v>41368.494899999998</v>
      </c>
      <c r="T16" s="110">
        <f t="shared" si="20"/>
        <v>299.43693674999997</v>
      </c>
      <c r="U16" s="111">
        <f t="shared" si="21"/>
        <v>399.24924899999996</v>
      </c>
      <c r="V16" s="22"/>
      <c r="W16" s="22"/>
      <c r="X16" s="22"/>
      <c r="Y16" s="23"/>
      <c r="Z16" s="23"/>
      <c r="AA16" s="24"/>
      <c r="AB16" s="22"/>
      <c r="AC16" s="22"/>
      <c r="AD16" s="25"/>
    </row>
    <row r="17" spans="1:30" s="17" customFormat="1" ht="21.95" customHeight="1">
      <c r="A17" s="112">
        <v>11</v>
      </c>
      <c r="B17" s="128">
        <f t="shared" si="12"/>
        <v>26321.6139</v>
      </c>
      <c r="C17" s="105">
        <f t="shared" si="13"/>
        <v>5264.3227800000004</v>
      </c>
      <c r="D17" s="105">
        <f t="shared" si="14"/>
        <v>4687.8784500000002</v>
      </c>
      <c r="E17" s="105">
        <f t="shared" si="3"/>
        <v>2929.7653</v>
      </c>
      <c r="F17" s="106">
        <f t="shared" si="4"/>
        <v>39203.580430000002</v>
      </c>
      <c r="G17" s="126">
        <v>1443.57</v>
      </c>
      <c r="H17" s="109">
        <f t="shared" si="0"/>
        <v>40647.150430000002</v>
      </c>
      <c r="I17" s="110">
        <f t="shared" si="15"/>
        <v>294.02685322499997</v>
      </c>
      <c r="J17" s="111">
        <f t="shared" si="16"/>
        <v>392.0358043</v>
      </c>
      <c r="K17" s="16"/>
      <c r="L17" s="112">
        <v>11</v>
      </c>
      <c r="M17" s="128">
        <f t="shared" si="17"/>
        <v>27152.10745</v>
      </c>
      <c r="N17" s="105">
        <f t="shared" si="18"/>
        <v>5430.4214899999997</v>
      </c>
      <c r="O17" s="105">
        <f t="shared" si="19"/>
        <v>4835.7868500000004</v>
      </c>
      <c r="P17" s="105">
        <f t="shared" si="8"/>
        <v>3027.3689999999997</v>
      </c>
      <c r="Q17" s="106">
        <f t="shared" si="9"/>
        <v>40445.684789999999</v>
      </c>
      <c r="R17" s="126">
        <v>1443.57</v>
      </c>
      <c r="S17" s="109">
        <f t="shared" si="1"/>
        <v>41889.254789999999</v>
      </c>
      <c r="T17" s="110">
        <f t="shared" si="20"/>
        <v>303.34263592500002</v>
      </c>
      <c r="U17" s="111">
        <f t="shared" si="21"/>
        <v>404.45684790000001</v>
      </c>
      <c r="V17" s="22"/>
      <c r="W17" s="22"/>
      <c r="X17" s="22"/>
      <c r="Y17" s="23"/>
      <c r="Z17" s="23"/>
      <c r="AA17" s="24"/>
      <c r="AB17" s="22"/>
      <c r="AC17" s="22"/>
      <c r="AD17" s="25"/>
    </row>
    <row r="18" spans="1:30" s="17" customFormat="1" ht="21.95" customHeight="1">
      <c r="A18" s="112">
        <v>12</v>
      </c>
      <c r="B18" s="128">
        <f t="shared" si="12"/>
        <v>26660.518799999998</v>
      </c>
      <c r="C18" s="105">
        <f t="shared" si="13"/>
        <v>5332.1037599999991</v>
      </c>
      <c r="D18" s="105">
        <f t="shared" si="14"/>
        <v>4748.2374</v>
      </c>
      <c r="E18" s="105">
        <f t="shared" si="3"/>
        <v>2967.4876000000004</v>
      </c>
      <c r="F18" s="106">
        <f t="shared" si="4"/>
        <v>39708.347559999995</v>
      </c>
      <c r="G18" s="126">
        <v>1443.57</v>
      </c>
      <c r="H18" s="109">
        <f t="shared" si="0"/>
        <v>41151.917559999994</v>
      </c>
      <c r="I18" s="110">
        <f t="shared" si="15"/>
        <v>297.81260669999995</v>
      </c>
      <c r="J18" s="111">
        <f t="shared" si="16"/>
        <v>397.08347559999993</v>
      </c>
      <c r="K18" s="16"/>
      <c r="L18" s="112">
        <v>12</v>
      </c>
      <c r="M18" s="128">
        <f t="shared" si="17"/>
        <v>27501.705399999999</v>
      </c>
      <c r="N18" s="105">
        <f t="shared" si="18"/>
        <v>5500.3410800000001</v>
      </c>
      <c r="O18" s="105">
        <f t="shared" si="19"/>
        <v>4898.0502000000006</v>
      </c>
      <c r="P18" s="105">
        <f t="shared" si="8"/>
        <v>3066.348</v>
      </c>
      <c r="Q18" s="106">
        <f t="shared" si="9"/>
        <v>40966.444679999993</v>
      </c>
      <c r="R18" s="126">
        <v>1443.57</v>
      </c>
      <c r="S18" s="109">
        <f t="shared" si="1"/>
        <v>42410.014679999993</v>
      </c>
      <c r="T18" s="110">
        <f t="shared" si="20"/>
        <v>307.24833509999996</v>
      </c>
      <c r="U18" s="111">
        <f t="shared" si="21"/>
        <v>409.66444679999995</v>
      </c>
      <c r="V18" s="22"/>
      <c r="W18" s="22"/>
      <c r="X18" s="22"/>
      <c r="Y18" s="23"/>
      <c r="Z18" s="23"/>
      <c r="AA18" s="24"/>
      <c r="AB18" s="22"/>
      <c r="AC18" s="22"/>
      <c r="AD18" s="25"/>
    </row>
    <row r="19" spans="1:30" s="17" customFormat="1" ht="21.95" customHeight="1">
      <c r="A19" s="112">
        <v>13</v>
      </c>
      <c r="B19" s="128">
        <f t="shared" si="12"/>
        <v>26999.423699999999</v>
      </c>
      <c r="C19" s="105">
        <f t="shared" si="13"/>
        <v>5399.8847399999995</v>
      </c>
      <c r="D19" s="105">
        <f t="shared" si="14"/>
        <v>4808.5963499999998</v>
      </c>
      <c r="E19" s="105">
        <f t="shared" si="3"/>
        <v>3005.2099000000003</v>
      </c>
      <c r="F19" s="106">
        <f t="shared" si="4"/>
        <v>40213.114690000002</v>
      </c>
      <c r="G19" s="126">
        <v>1443.57</v>
      </c>
      <c r="H19" s="109">
        <f t="shared" si="0"/>
        <v>41656.684690000002</v>
      </c>
      <c r="I19" s="110">
        <f t="shared" si="15"/>
        <v>301.59836017500004</v>
      </c>
      <c r="J19" s="111">
        <f t="shared" si="16"/>
        <v>402.13114690000003</v>
      </c>
      <c r="K19" s="16"/>
      <c r="L19" s="112">
        <v>13</v>
      </c>
      <c r="M19" s="128">
        <f t="shared" si="17"/>
        <v>27851.303349999998</v>
      </c>
      <c r="N19" s="105">
        <f t="shared" si="18"/>
        <v>5570.2606699999997</v>
      </c>
      <c r="O19" s="105">
        <f t="shared" si="19"/>
        <v>4960.3135500000008</v>
      </c>
      <c r="P19" s="105">
        <f t="shared" si="8"/>
        <v>3105.3269999999998</v>
      </c>
      <c r="Q19" s="106">
        <f t="shared" si="9"/>
        <v>41487.204569999994</v>
      </c>
      <c r="R19" s="126">
        <v>1443.57</v>
      </c>
      <c r="S19" s="109">
        <f t="shared" si="1"/>
        <v>42930.774569999994</v>
      </c>
      <c r="T19" s="110">
        <f t="shared" si="20"/>
        <v>311.15403427499996</v>
      </c>
      <c r="U19" s="111">
        <f t="shared" si="21"/>
        <v>414.87204569999994</v>
      </c>
      <c r="V19" s="22"/>
      <c r="W19" s="22"/>
      <c r="X19" s="22"/>
      <c r="Y19" s="23"/>
      <c r="Z19" s="23"/>
      <c r="AA19" s="24"/>
      <c r="AB19" s="22"/>
      <c r="AC19" s="22"/>
      <c r="AD19" s="25"/>
    </row>
    <row r="20" spans="1:30" s="17" customFormat="1" ht="21.95" customHeight="1">
      <c r="A20" s="112">
        <v>14</v>
      </c>
      <c r="B20" s="128">
        <f t="shared" si="12"/>
        <v>27338.328600000001</v>
      </c>
      <c r="C20" s="105">
        <f t="shared" si="13"/>
        <v>5467.6657200000009</v>
      </c>
      <c r="D20" s="105">
        <f t="shared" si="14"/>
        <v>4868.9552999999996</v>
      </c>
      <c r="E20" s="105">
        <f t="shared" si="3"/>
        <v>3042.9322000000002</v>
      </c>
      <c r="F20" s="106">
        <f t="shared" si="4"/>
        <v>40717.881820000002</v>
      </c>
      <c r="G20" s="126">
        <v>1443.57</v>
      </c>
      <c r="H20" s="109">
        <f t="shared" si="0"/>
        <v>42161.451820000002</v>
      </c>
      <c r="I20" s="110">
        <f t="shared" si="15"/>
        <v>305.38411365000002</v>
      </c>
      <c r="J20" s="111">
        <f t="shared" si="16"/>
        <v>407.17881820000002</v>
      </c>
      <c r="K20" s="16"/>
      <c r="L20" s="112">
        <v>14</v>
      </c>
      <c r="M20" s="128">
        <f t="shared" si="17"/>
        <v>28200.901299999998</v>
      </c>
      <c r="N20" s="105">
        <f t="shared" si="18"/>
        <v>5640.1802599999992</v>
      </c>
      <c r="O20" s="105">
        <f t="shared" si="19"/>
        <v>5022.5769</v>
      </c>
      <c r="P20" s="105">
        <f t="shared" si="8"/>
        <v>3144.306</v>
      </c>
      <c r="Q20" s="106">
        <f t="shared" si="9"/>
        <v>42007.964459999996</v>
      </c>
      <c r="R20" s="126">
        <v>1443.57</v>
      </c>
      <c r="S20" s="109">
        <f t="shared" si="1"/>
        <v>43451.534459999995</v>
      </c>
      <c r="T20" s="110">
        <f t="shared" si="20"/>
        <v>315.05973344999995</v>
      </c>
      <c r="U20" s="111">
        <f t="shared" si="21"/>
        <v>420.07964459999994</v>
      </c>
      <c r="V20" s="22"/>
      <c r="W20" s="22"/>
      <c r="X20" s="22"/>
      <c r="Y20" s="23"/>
      <c r="Z20" s="23"/>
      <c r="AA20" s="24"/>
      <c r="AB20" s="22"/>
      <c r="AC20" s="22"/>
      <c r="AD20" s="25"/>
    </row>
    <row r="21" spans="1:30" s="17" customFormat="1" ht="21.95" customHeight="1">
      <c r="A21" s="112">
        <v>15</v>
      </c>
      <c r="B21" s="128">
        <f t="shared" si="12"/>
        <v>27677.233500000002</v>
      </c>
      <c r="C21" s="105">
        <f t="shared" si="13"/>
        <v>5535.4467000000004</v>
      </c>
      <c r="D21" s="105">
        <f t="shared" si="14"/>
        <v>4929.3142499999994</v>
      </c>
      <c r="E21" s="105">
        <f t="shared" si="3"/>
        <v>3080.6545000000001</v>
      </c>
      <c r="F21" s="106">
        <f t="shared" si="4"/>
        <v>41222.648949999995</v>
      </c>
      <c r="G21" s="126">
        <v>1443.57</v>
      </c>
      <c r="H21" s="109">
        <f t="shared" si="0"/>
        <v>42666.218949999995</v>
      </c>
      <c r="I21" s="110">
        <f t="shared" si="15"/>
        <v>309.169867125</v>
      </c>
      <c r="J21" s="111">
        <f t="shared" si="16"/>
        <v>412.22648949999996</v>
      </c>
      <c r="K21" s="16"/>
      <c r="L21" s="112">
        <v>15</v>
      </c>
      <c r="M21" s="128">
        <f t="shared" si="17"/>
        <v>28550.499249999997</v>
      </c>
      <c r="N21" s="105">
        <f t="shared" si="18"/>
        <v>5710.0998499999996</v>
      </c>
      <c r="O21" s="105">
        <f t="shared" si="19"/>
        <v>5084.8402500000002</v>
      </c>
      <c r="P21" s="105">
        <f t="shared" si="8"/>
        <v>3183.2849999999999</v>
      </c>
      <c r="Q21" s="106">
        <f t="shared" si="9"/>
        <v>42528.724350000004</v>
      </c>
      <c r="R21" s="126">
        <v>1443.57</v>
      </c>
      <c r="S21" s="109">
        <f t="shared" si="1"/>
        <v>43972.294350000004</v>
      </c>
      <c r="T21" s="110">
        <f t="shared" si="20"/>
        <v>318.96543262500006</v>
      </c>
      <c r="U21" s="111">
        <f t="shared" si="21"/>
        <v>425.28724350000005</v>
      </c>
      <c r="V21" s="22"/>
      <c r="W21" s="22"/>
      <c r="X21" s="22"/>
      <c r="Y21" s="23"/>
      <c r="Z21" s="23"/>
      <c r="AA21" s="24"/>
      <c r="AB21" s="22"/>
      <c r="AC21" s="22"/>
      <c r="AD21" s="25"/>
    </row>
    <row r="22" spans="1:30" s="17" customFormat="1" ht="21.95" customHeight="1">
      <c r="A22" s="112">
        <v>16</v>
      </c>
      <c r="B22" s="128">
        <f t="shared" si="12"/>
        <v>28016.1384</v>
      </c>
      <c r="C22" s="105">
        <f t="shared" si="13"/>
        <v>5603.22768</v>
      </c>
      <c r="D22" s="105">
        <f t="shared" si="14"/>
        <v>4989.6731999999993</v>
      </c>
      <c r="E22" s="105">
        <f t="shared" si="3"/>
        <v>3118.3768</v>
      </c>
      <c r="F22" s="106">
        <f t="shared" si="4"/>
        <v>41727.416079999995</v>
      </c>
      <c r="G22" s="126">
        <v>1443.57</v>
      </c>
      <c r="H22" s="109">
        <f t="shared" si="0"/>
        <v>43170.986079999995</v>
      </c>
      <c r="I22" s="110">
        <f t="shared" si="15"/>
        <v>312.95562059999997</v>
      </c>
      <c r="J22" s="111">
        <f t="shared" si="16"/>
        <v>417.27416079999995</v>
      </c>
      <c r="K22" s="16"/>
      <c r="L22" s="112">
        <v>16</v>
      </c>
      <c r="M22" s="128">
        <f t="shared" si="17"/>
        <v>28900.097199999997</v>
      </c>
      <c r="N22" s="105">
        <f t="shared" si="18"/>
        <v>5780.0194399999991</v>
      </c>
      <c r="O22" s="105">
        <f t="shared" si="19"/>
        <v>5147.1036000000004</v>
      </c>
      <c r="P22" s="105">
        <f t="shared" si="8"/>
        <v>3222.2640000000001</v>
      </c>
      <c r="Q22" s="106">
        <f t="shared" si="9"/>
        <v>43049.484239999998</v>
      </c>
      <c r="R22" s="126">
        <v>1443.57</v>
      </c>
      <c r="S22" s="109">
        <f t="shared" si="1"/>
        <v>44493.054239999998</v>
      </c>
      <c r="T22" s="110">
        <f t="shared" si="20"/>
        <v>322.8711318</v>
      </c>
      <c r="U22" s="111">
        <f t="shared" si="21"/>
        <v>430.49484239999998</v>
      </c>
      <c r="V22" s="22"/>
      <c r="W22" s="22"/>
      <c r="X22" s="22"/>
      <c r="Y22" s="23"/>
      <c r="Z22" s="23"/>
      <c r="AA22" s="24"/>
      <c r="AB22" s="22"/>
      <c r="AC22" s="22"/>
      <c r="AD22" s="25"/>
    </row>
    <row r="23" spans="1:30" s="17" customFormat="1" ht="21.95" customHeight="1">
      <c r="A23" s="112">
        <v>17</v>
      </c>
      <c r="B23" s="128">
        <f t="shared" si="12"/>
        <v>28355.043299999998</v>
      </c>
      <c r="C23" s="105">
        <f t="shared" si="13"/>
        <v>5671.0086599999995</v>
      </c>
      <c r="D23" s="105">
        <f t="shared" si="14"/>
        <v>5050.03215</v>
      </c>
      <c r="E23" s="105">
        <f t="shared" si="3"/>
        <v>3156.0991000000004</v>
      </c>
      <c r="F23" s="106">
        <f t="shared" si="4"/>
        <v>42232.183209999996</v>
      </c>
      <c r="G23" s="126">
        <v>1443.57</v>
      </c>
      <c r="H23" s="109">
        <f t="shared" si="0"/>
        <v>43675.753209999995</v>
      </c>
      <c r="I23" s="110">
        <f t="shared" si="15"/>
        <v>316.74137407499995</v>
      </c>
      <c r="J23" s="111">
        <f t="shared" si="16"/>
        <v>422.32183209999994</v>
      </c>
      <c r="K23" s="16"/>
      <c r="L23" s="112">
        <v>17</v>
      </c>
      <c r="M23" s="128">
        <f t="shared" si="17"/>
        <v>29249.69515</v>
      </c>
      <c r="N23" s="105">
        <f t="shared" si="18"/>
        <v>5849.9390299999995</v>
      </c>
      <c r="O23" s="105">
        <f t="shared" si="19"/>
        <v>5209.3669500000005</v>
      </c>
      <c r="P23" s="105">
        <f t="shared" si="8"/>
        <v>3261.2429999999999</v>
      </c>
      <c r="Q23" s="106">
        <f t="shared" si="9"/>
        <v>43570.244130000006</v>
      </c>
      <c r="R23" s="126">
        <v>1443.57</v>
      </c>
      <c r="S23" s="109">
        <f t="shared" si="1"/>
        <v>45013.814130000006</v>
      </c>
      <c r="T23" s="110">
        <f t="shared" si="20"/>
        <v>326.77683097500005</v>
      </c>
      <c r="U23" s="111">
        <f t="shared" si="21"/>
        <v>435.70244130000009</v>
      </c>
      <c r="V23" s="22"/>
      <c r="W23" s="22"/>
      <c r="X23" s="22"/>
      <c r="Y23" s="23"/>
      <c r="Z23" s="23"/>
      <c r="AA23" s="24"/>
      <c r="AB23" s="22"/>
      <c r="AC23" s="22"/>
      <c r="AD23" s="25"/>
    </row>
    <row r="24" spans="1:30" s="17" customFormat="1" ht="21.95" customHeight="1">
      <c r="A24" s="112">
        <v>18</v>
      </c>
      <c r="B24" s="128">
        <f t="shared" si="12"/>
        <v>28693.948199999999</v>
      </c>
      <c r="C24" s="105">
        <f t="shared" si="13"/>
        <v>5738.7896399999991</v>
      </c>
      <c r="D24" s="105">
        <f t="shared" si="14"/>
        <v>5110.3910999999998</v>
      </c>
      <c r="E24" s="105">
        <f t="shared" si="3"/>
        <v>3193.8214000000003</v>
      </c>
      <c r="F24" s="106">
        <f t="shared" si="4"/>
        <v>42736.950340000003</v>
      </c>
      <c r="G24" s="126">
        <v>1443.57</v>
      </c>
      <c r="H24" s="109">
        <f t="shared" si="0"/>
        <v>44180.520340000003</v>
      </c>
      <c r="I24" s="110">
        <f t="shared" si="15"/>
        <v>320.52712755000005</v>
      </c>
      <c r="J24" s="111">
        <f t="shared" si="16"/>
        <v>427.36950340000004</v>
      </c>
      <c r="K24" s="16"/>
      <c r="L24" s="112">
        <v>18</v>
      </c>
      <c r="M24" s="128">
        <f t="shared" si="17"/>
        <v>29599.293099999999</v>
      </c>
      <c r="N24" s="105">
        <f t="shared" si="18"/>
        <v>5919.85862</v>
      </c>
      <c r="O24" s="105">
        <f t="shared" si="19"/>
        <v>5271.6303000000007</v>
      </c>
      <c r="P24" s="105">
        <f t="shared" si="8"/>
        <v>3300.2219999999998</v>
      </c>
      <c r="Q24" s="106">
        <f t="shared" si="9"/>
        <v>44091.00402</v>
      </c>
      <c r="R24" s="126">
        <v>1443.57</v>
      </c>
      <c r="S24" s="109">
        <f t="shared" si="1"/>
        <v>45534.57402</v>
      </c>
      <c r="T24" s="110">
        <f t="shared" si="20"/>
        <v>330.68253015000005</v>
      </c>
      <c r="U24" s="111">
        <f t="shared" si="21"/>
        <v>440.91004020000003</v>
      </c>
      <c r="V24" s="22"/>
      <c r="W24" s="22"/>
      <c r="X24" s="22"/>
      <c r="Y24" s="23"/>
      <c r="Z24" s="23"/>
      <c r="AA24" s="24"/>
      <c r="AB24" s="22"/>
      <c r="AC24" s="22"/>
      <c r="AD24" s="25"/>
    </row>
    <row r="25" spans="1:30" s="17" customFormat="1" ht="21.95" customHeight="1">
      <c r="A25" s="112">
        <v>19</v>
      </c>
      <c r="B25" s="128">
        <f t="shared" si="12"/>
        <v>29032.8531</v>
      </c>
      <c r="C25" s="105">
        <f t="shared" si="13"/>
        <v>5806.5706200000004</v>
      </c>
      <c r="D25" s="105">
        <f t="shared" si="14"/>
        <v>5170.7500499999996</v>
      </c>
      <c r="E25" s="105">
        <f t="shared" si="3"/>
        <v>3231.5437000000002</v>
      </c>
      <c r="F25" s="106">
        <f t="shared" si="4"/>
        <v>43241.717470000003</v>
      </c>
      <c r="G25" s="126">
        <v>1443.57</v>
      </c>
      <c r="H25" s="109">
        <f t="shared" si="0"/>
        <v>44685.287470000003</v>
      </c>
      <c r="I25" s="110">
        <f t="shared" si="15"/>
        <v>324.31288102500002</v>
      </c>
      <c r="J25" s="111">
        <f t="shared" si="16"/>
        <v>432.41717470000003</v>
      </c>
      <c r="K25" s="16"/>
      <c r="L25" s="112">
        <v>19</v>
      </c>
      <c r="M25" s="128">
        <f t="shared" si="17"/>
        <v>29948.891049999998</v>
      </c>
      <c r="N25" s="105">
        <f t="shared" si="18"/>
        <v>5989.7782100000004</v>
      </c>
      <c r="O25" s="105">
        <f t="shared" si="19"/>
        <v>5333.89365</v>
      </c>
      <c r="P25" s="105">
        <f t="shared" si="8"/>
        <v>3339.201</v>
      </c>
      <c r="Q25" s="106">
        <f t="shared" si="9"/>
        <v>44611.763909999994</v>
      </c>
      <c r="R25" s="126">
        <v>1443.57</v>
      </c>
      <c r="S25" s="109">
        <f t="shared" si="1"/>
        <v>46055.333909999994</v>
      </c>
      <c r="T25" s="110">
        <f t="shared" si="20"/>
        <v>334.58822932499999</v>
      </c>
      <c r="U25" s="111">
        <f t="shared" si="21"/>
        <v>446.11763909999996</v>
      </c>
      <c r="V25" s="22"/>
      <c r="W25" s="22"/>
      <c r="X25" s="22"/>
      <c r="Y25" s="23"/>
      <c r="Z25" s="23"/>
      <c r="AA25" s="24"/>
      <c r="AB25" s="22"/>
      <c r="AC25" s="22"/>
      <c r="AD25" s="25"/>
    </row>
    <row r="26" spans="1:30" s="17" customFormat="1" ht="21.95" customHeight="1">
      <c r="A26" s="112">
        <v>20</v>
      </c>
      <c r="B26" s="128">
        <f t="shared" si="12"/>
        <v>29371.758000000002</v>
      </c>
      <c r="C26" s="105">
        <f t="shared" si="13"/>
        <v>5874.3516</v>
      </c>
      <c r="D26" s="105">
        <f t="shared" si="14"/>
        <v>5231.1089999999995</v>
      </c>
      <c r="E26" s="105">
        <f t="shared" si="3"/>
        <v>3269.2660000000005</v>
      </c>
      <c r="F26" s="106">
        <f t="shared" si="4"/>
        <v>43746.484600000003</v>
      </c>
      <c r="G26" s="126">
        <v>1443.57</v>
      </c>
      <c r="H26" s="109">
        <f t="shared" si="0"/>
        <v>45190.054600000003</v>
      </c>
      <c r="I26" s="110">
        <f t="shared" si="15"/>
        <v>328.0986345</v>
      </c>
      <c r="J26" s="111">
        <f t="shared" si="16"/>
        <v>437.46484600000002</v>
      </c>
      <c r="K26" s="16"/>
      <c r="L26" s="112">
        <v>20</v>
      </c>
      <c r="M26" s="128">
        <f t="shared" si="17"/>
        <v>30298.488999999998</v>
      </c>
      <c r="N26" s="105">
        <f t="shared" si="18"/>
        <v>6059.697799999999</v>
      </c>
      <c r="O26" s="105">
        <f t="shared" si="19"/>
        <v>5396.1570000000002</v>
      </c>
      <c r="P26" s="105">
        <f t="shared" si="8"/>
        <v>3378.18</v>
      </c>
      <c r="Q26" s="106">
        <f t="shared" si="9"/>
        <v>45132.523799999995</v>
      </c>
      <c r="R26" s="126">
        <v>1443.57</v>
      </c>
      <c r="S26" s="109">
        <f t="shared" si="1"/>
        <v>46576.093799999995</v>
      </c>
      <c r="T26" s="110">
        <f t="shared" si="20"/>
        <v>338.49392849999998</v>
      </c>
      <c r="U26" s="111">
        <f t="shared" si="21"/>
        <v>451.32523799999996</v>
      </c>
      <c r="V26" s="22"/>
      <c r="W26" s="22"/>
      <c r="X26" s="22"/>
      <c r="Y26" s="23"/>
      <c r="Z26" s="23"/>
      <c r="AA26" s="24"/>
      <c r="AB26" s="22"/>
      <c r="AC26" s="22"/>
      <c r="AD26" s="25"/>
    </row>
    <row r="27" spans="1:30" s="17" customFormat="1" ht="21.95" customHeight="1">
      <c r="A27" s="112">
        <v>21</v>
      </c>
      <c r="B27" s="128">
        <f t="shared" si="12"/>
        <v>29710.662899999999</v>
      </c>
      <c r="C27" s="105">
        <f t="shared" si="13"/>
        <v>5942.1325800000004</v>
      </c>
      <c r="D27" s="105">
        <f t="shared" si="14"/>
        <v>5291.4679500000002</v>
      </c>
      <c r="E27" s="105">
        <f t="shared" si="3"/>
        <v>3306.9883</v>
      </c>
      <c r="F27" s="106">
        <f t="shared" si="4"/>
        <v>44251.251729999996</v>
      </c>
      <c r="G27" s="126">
        <v>1443.57</v>
      </c>
      <c r="H27" s="109">
        <f t="shared" si="0"/>
        <v>45694.821729999996</v>
      </c>
      <c r="I27" s="110">
        <f t="shared" si="15"/>
        <v>331.88438797499998</v>
      </c>
      <c r="J27" s="111">
        <f t="shared" si="16"/>
        <v>442.51251729999996</v>
      </c>
      <c r="K27" s="16"/>
      <c r="L27" s="112">
        <v>21</v>
      </c>
      <c r="M27" s="128">
        <f t="shared" si="17"/>
        <v>30648.086949999997</v>
      </c>
      <c r="N27" s="105">
        <f t="shared" si="18"/>
        <v>6129.6173899999994</v>
      </c>
      <c r="O27" s="105">
        <f t="shared" si="19"/>
        <v>5458.4203500000003</v>
      </c>
      <c r="P27" s="105">
        <f t="shared" si="8"/>
        <v>3417.1589999999997</v>
      </c>
      <c r="Q27" s="106">
        <f t="shared" si="9"/>
        <v>45653.283689999997</v>
      </c>
      <c r="R27" s="126">
        <v>1443.57</v>
      </c>
      <c r="S27" s="109">
        <f t="shared" si="1"/>
        <v>47096.853689999996</v>
      </c>
      <c r="T27" s="110">
        <f t="shared" si="20"/>
        <v>342.39962767499998</v>
      </c>
      <c r="U27" s="111">
        <f t="shared" si="21"/>
        <v>456.53283689999995</v>
      </c>
      <c r="V27" s="22"/>
      <c r="W27" s="22"/>
      <c r="X27" s="22"/>
      <c r="Y27" s="23"/>
      <c r="Z27" s="23"/>
      <c r="AA27" s="24"/>
      <c r="AB27" s="22"/>
      <c r="AC27" s="22"/>
      <c r="AD27" s="25"/>
    </row>
    <row r="28" spans="1:30" s="17" customFormat="1" ht="21.95" customHeight="1">
      <c r="A28" s="112">
        <v>22</v>
      </c>
      <c r="B28" s="128">
        <f t="shared" si="12"/>
        <v>30049.567800000001</v>
      </c>
      <c r="C28" s="105">
        <f t="shared" si="13"/>
        <v>6009.91356</v>
      </c>
      <c r="D28" s="105">
        <f t="shared" si="14"/>
        <v>5351.8269</v>
      </c>
      <c r="E28" s="105">
        <f t="shared" si="3"/>
        <v>3344.7106000000003</v>
      </c>
      <c r="F28" s="106">
        <f t="shared" si="4"/>
        <v>44756.018859999996</v>
      </c>
      <c r="G28" s="126">
        <v>1443.57</v>
      </c>
      <c r="H28" s="109">
        <f t="shared" si="0"/>
        <v>46199.588859999996</v>
      </c>
      <c r="I28" s="110">
        <f t="shared" si="15"/>
        <v>335.67014144999996</v>
      </c>
      <c r="J28" s="111">
        <f t="shared" si="16"/>
        <v>447.56018859999995</v>
      </c>
      <c r="K28" s="16"/>
      <c r="L28" s="112">
        <v>22</v>
      </c>
      <c r="M28" s="128">
        <f t="shared" si="17"/>
        <v>30997.6849</v>
      </c>
      <c r="N28" s="105">
        <f t="shared" si="18"/>
        <v>6199.5369799999999</v>
      </c>
      <c r="O28" s="105">
        <f t="shared" si="19"/>
        <v>5520.6837000000005</v>
      </c>
      <c r="P28" s="105">
        <f t="shared" si="8"/>
        <v>3456.1379999999999</v>
      </c>
      <c r="Q28" s="106">
        <f t="shared" si="9"/>
        <v>46174.043579999998</v>
      </c>
      <c r="R28" s="126">
        <v>1443.57</v>
      </c>
      <c r="S28" s="109">
        <f t="shared" si="1"/>
        <v>47617.613579999997</v>
      </c>
      <c r="T28" s="110">
        <f t="shared" si="20"/>
        <v>346.30532685000003</v>
      </c>
      <c r="U28" s="111">
        <f t="shared" si="21"/>
        <v>461.7404358</v>
      </c>
      <c r="V28" s="22"/>
      <c r="W28" s="22"/>
      <c r="X28" s="22"/>
      <c r="Y28" s="23"/>
      <c r="Z28" s="23"/>
      <c r="AA28" s="24"/>
      <c r="AB28" s="22"/>
      <c r="AC28" s="22"/>
      <c r="AD28" s="25"/>
    </row>
    <row r="29" spans="1:30" s="17" customFormat="1" ht="21.95" customHeight="1">
      <c r="A29" s="112">
        <v>23</v>
      </c>
      <c r="B29" s="128">
        <f t="shared" si="12"/>
        <v>30388.472699999998</v>
      </c>
      <c r="C29" s="105">
        <f t="shared" si="13"/>
        <v>6077.6945399999995</v>
      </c>
      <c r="D29" s="105">
        <f t="shared" si="14"/>
        <v>5412.1858499999998</v>
      </c>
      <c r="E29" s="105">
        <f t="shared" si="3"/>
        <v>3382.4329000000002</v>
      </c>
      <c r="F29" s="106">
        <f t="shared" si="4"/>
        <v>45260.785989999997</v>
      </c>
      <c r="G29" s="126">
        <v>1443.57</v>
      </c>
      <c r="H29" s="109">
        <f t="shared" si="0"/>
        <v>46704.355989999996</v>
      </c>
      <c r="I29" s="110">
        <f t="shared" si="15"/>
        <v>339.455894925</v>
      </c>
      <c r="J29" s="111">
        <f t="shared" si="16"/>
        <v>452.60785989999999</v>
      </c>
      <c r="K29" s="16"/>
      <c r="L29" s="112">
        <v>23</v>
      </c>
      <c r="M29" s="128">
        <f t="shared" si="17"/>
        <v>31347.282849999996</v>
      </c>
      <c r="N29" s="105">
        <f t="shared" si="18"/>
        <v>6269.4565699999985</v>
      </c>
      <c r="O29" s="105">
        <f t="shared" si="19"/>
        <v>5582.9470500000007</v>
      </c>
      <c r="P29" s="105">
        <f t="shared" si="8"/>
        <v>3495.1169999999997</v>
      </c>
      <c r="Q29" s="106">
        <f t="shared" si="9"/>
        <v>46694.803469999999</v>
      </c>
      <c r="R29" s="126">
        <v>1443.57</v>
      </c>
      <c r="S29" s="109">
        <f t="shared" si="1"/>
        <v>48138.373469999999</v>
      </c>
      <c r="T29" s="110">
        <f t="shared" si="20"/>
        <v>350.21102602500002</v>
      </c>
      <c r="U29" s="111">
        <f t="shared" si="21"/>
        <v>466.94803469999999</v>
      </c>
      <c r="V29" s="22"/>
      <c r="W29" s="22"/>
      <c r="X29" s="22"/>
      <c r="Y29" s="23"/>
      <c r="Z29" s="23"/>
      <c r="AA29" s="24"/>
      <c r="AB29" s="22"/>
      <c r="AC29" s="22"/>
      <c r="AD29" s="25"/>
    </row>
    <row r="30" spans="1:30" s="17" customFormat="1" ht="21.95" customHeight="1">
      <c r="A30" s="112">
        <v>24</v>
      </c>
      <c r="B30" s="128">
        <f t="shared" si="12"/>
        <v>30727.3776</v>
      </c>
      <c r="C30" s="105">
        <f t="shared" si="13"/>
        <v>6145.47552</v>
      </c>
      <c r="D30" s="105">
        <f t="shared" si="14"/>
        <v>5472.5447999999997</v>
      </c>
      <c r="E30" s="105">
        <f t="shared" si="3"/>
        <v>3420.1552000000001</v>
      </c>
      <c r="F30" s="106">
        <f t="shared" si="4"/>
        <v>45765.553120000004</v>
      </c>
      <c r="G30" s="126">
        <v>1443.57</v>
      </c>
      <c r="H30" s="109">
        <f t="shared" si="0"/>
        <v>47209.123120000004</v>
      </c>
      <c r="I30" s="110">
        <f t="shared" si="15"/>
        <v>343.24164840000003</v>
      </c>
      <c r="J30" s="111">
        <f t="shared" si="16"/>
        <v>457.65553120000004</v>
      </c>
      <c r="K30" s="16"/>
      <c r="L30" s="112">
        <v>24</v>
      </c>
      <c r="M30" s="128">
        <f t="shared" si="17"/>
        <v>31696.880799999999</v>
      </c>
      <c r="N30" s="105">
        <f t="shared" si="18"/>
        <v>6339.3761599999989</v>
      </c>
      <c r="O30" s="105">
        <f t="shared" si="19"/>
        <v>5645.2103999999999</v>
      </c>
      <c r="P30" s="105">
        <f t="shared" si="8"/>
        <v>3534.096</v>
      </c>
      <c r="Q30" s="106">
        <f t="shared" si="9"/>
        <v>47215.563359999993</v>
      </c>
      <c r="R30" s="126">
        <v>1443.57</v>
      </c>
      <c r="S30" s="109">
        <f t="shared" si="1"/>
        <v>48659.133359999993</v>
      </c>
      <c r="T30" s="110">
        <f t="shared" si="20"/>
        <v>354.11672519999996</v>
      </c>
      <c r="U30" s="111">
        <f t="shared" si="21"/>
        <v>472.15563359999993</v>
      </c>
      <c r="V30" s="22"/>
      <c r="W30" s="22"/>
      <c r="X30" s="22"/>
      <c r="Y30" s="23"/>
      <c r="Z30" s="23"/>
      <c r="AA30" s="24"/>
      <c r="AB30" s="22"/>
      <c r="AC30" s="22"/>
      <c r="AD30" s="25"/>
    </row>
    <row r="31" spans="1:30" s="17" customFormat="1" ht="21.95" customHeight="1" thickBot="1">
      <c r="A31" s="114">
        <v>25</v>
      </c>
      <c r="B31" s="131">
        <f t="shared" si="12"/>
        <v>31066.282500000001</v>
      </c>
      <c r="C31" s="115">
        <f t="shared" si="13"/>
        <v>6213.2565000000004</v>
      </c>
      <c r="D31" s="115">
        <f t="shared" si="14"/>
        <v>5532.9037499999995</v>
      </c>
      <c r="E31" s="115">
        <f t="shared" si="3"/>
        <v>3457.8775000000005</v>
      </c>
      <c r="F31" s="116">
        <f t="shared" si="4"/>
        <v>46270.320250000004</v>
      </c>
      <c r="G31" s="129">
        <v>1443.57</v>
      </c>
      <c r="H31" s="118">
        <f t="shared" si="0"/>
        <v>47713.890250000004</v>
      </c>
      <c r="I31" s="119">
        <f t="shared" si="15"/>
        <v>347.02740187500001</v>
      </c>
      <c r="J31" s="120">
        <f t="shared" si="16"/>
        <v>462.70320250000003</v>
      </c>
      <c r="K31" s="86"/>
      <c r="L31" s="114">
        <v>25</v>
      </c>
      <c r="M31" s="131">
        <f t="shared" si="17"/>
        <v>32046.478749999998</v>
      </c>
      <c r="N31" s="115">
        <f t="shared" si="18"/>
        <v>6409.2957499999993</v>
      </c>
      <c r="O31" s="115">
        <f t="shared" si="19"/>
        <v>5707.4737500000001</v>
      </c>
      <c r="P31" s="115">
        <f t="shared" si="8"/>
        <v>3573.0749999999998</v>
      </c>
      <c r="Q31" s="116">
        <f t="shared" si="9"/>
        <v>47736.323249999994</v>
      </c>
      <c r="R31" s="129">
        <v>1443.57</v>
      </c>
      <c r="S31" s="109">
        <f t="shared" si="1"/>
        <v>49179.893249999994</v>
      </c>
      <c r="T31" s="119">
        <f t="shared" si="20"/>
        <v>358.02242437499996</v>
      </c>
      <c r="U31" s="120">
        <f t="shared" si="21"/>
        <v>477.36323249999992</v>
      </c>
      <c r="V31" s="22"/>
      <c r="W31" s="85"/>
      <c r="X31" s="22"/>
      <c r="Y31" s="23"/>
      <c r="Z31" s="23"/>
      <c r="AA31" s="24"/>
      <c r="AB31" s="22"/>
      <c r="AC31" s="22"/>
      <c r="AD31" s="25"/>
    </row>
    <row r="32" spans="1:30" ht="14.25" hidden="1" customHeight="1">
      <c r="B32" s="51">
        <f t="shared" si="12"/>
        <v>22593.66</v>
      </c>
      <c r="C32" s="52">
        <f t="shared" si="13"/>
        <v>4518.732</v>
      </c>
      <c r="D32" s="52">
        <f t="shared" si="14"/>
        <v>4023.93</v>
      </c>
      <c r="E32" s="52">
        <f t="shared" si="3"/>
        <v>2514.8200000000002</v>
      </c>
      <c r="F32" s="101">
        <f t="shared" ref="F32:F33" si="22">SUM(B32:D32)</f>
        <v>31136.322</v>
      </c>
      <c r="G32" s="102">
        <v>1000</v>
      </c>
      <c r="H32" s="98">
        <f t="shared" ref="H32:H33" si="23">SUM(F32:G32)</f>
        <v>32136.322</v>
      </c>
      <c r="I32" s="99">
        <f t="shared" si="15"/>
        <v>233.52241500000002</v>
      </c>
      <c r="J32" s="100">
        <f t="shared" si="16"/>
        <v>311.36322000000001</v>
      </c>
      <c r="N32" s="51">
        <f t="shared" ref="N32:N33" si="24">M32*19.042%</f>
        <v>0</v>
      </c>
      <c r="O32" s="51">
        <f t="shared" ref="O32:O33" si="25">(M32+N32)*19.9934%</f>
        <v>0</v>
      </c>
      <c r="Q32" s="7"/>
      <c r="R32" s="7"/>
      <c r="S32" s="118">
        <f t="shared" si="1"/>
        <v>0</v>
      </c>
      <c r="T32" s="4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ht="13.5" hidden="1" thickBot="1">
      <c r="B33" s="29">
        <f t="shared" si="12"/>
        <v>22593.66</v>
      </c>
      <c r="C33" s="50">
        <f t="shared" si="13"/>
        <v>4518.732</v>
      </c>
      <c r="D33" s="50">
        <f t="shared" si="14"/>
        <v>4023.93</v>
      </c>
      <c r="E33" s="50">
        <f t="shared" si="3"/>
        <v>2514.8200000000002</v>
      </c>
      <c r="F33" s="55">
        <f t="shared" si="22"/>
        <v>31136.322</v>
      </c>
      <c r="G33" s="92">
        <v>1000</v>
      </c>
      <c r="H33" s="97">
        <f t="shared" si="23"/>
        <v>32136.322</v>
      </c>
      <c r="I33" s="30">
        <f t="shared" si="15"/>
        <v>233.52241500000002</v>
      </c>
      <c r="J33" s="49">
        <f t="shared" si="16"/>
        <v>311.36322000000001</v>
      </c>
      <c r="N33" s="27">
        <f t="shared" si="24"/>
        <v>0</v>
      </c>
      <c r="O33" s="27">
        <f t="shared" si="25"/>
        <v>0</v>
      </c>
      <c r="Q33" s="7"/>
      <c r="R33" s="7"/>
      <c r="S33" s="7"/>
      <c r="T33" s="4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>
      <c r="A34" s="82"/>
      <c r="B34" s="82"/>
      <c r="C34" s="82"/>
      <c r="D34" s="82"/>
      <c r="E34" s="82"/>
      <c r="F34" s="82"/>
      <c r="G34" s="82"/>
      <c r="H34" s="82"/>
      <c r="I34" s="44"/>
      <c r="J34" s="44"/>
      <c r="L34" s="82"/>
      <c r="M34" s="82"/>
      <c r="N34" s="82"/>
      <c r="O34" s="82"/>
      <c r="P34" s="82"/>
      <c r="Q34" s="82"/>
      <c r="R34" s="82"/>
      <c r="S34" s="82"/>
      <c r="T34" s="4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8" spans="1:30">
      <c r="B38" s="81"/>
      <c r="C38" s="81"/>
      <c r="D38" s="81"/>
      <c r="E38" s="2"/>
      <c r="F38"/>
      <c r="G38"/>
      <c r="H38"/>
      <c r="I38" s="87"/>
      <c r="J38" s="87"/>
      <c r="M38" s="81"/>
      <c r="N38" s="81"/>
      <c r="O38" s="81"/>
      <c r="P38" s="2"/>
      <c r="Q38"/>
      <c r="R38"/>
      <c r="S38"/>
      <c r="T38"/>
    </row>
  </sheetData>
  <phoneticPr fontId="13" type="noConversion"/>
  <printOptions horizontalCentered="1"/>
  <pageMargins left="0.59055118110236227" right="0.70866141732283472" top="0.27559055118110237" bottom="0.27559055118110237" header="0.15748031496062992" footer="0"/>
  <pageSetup paperSize="5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Tapa</vt:lpstr>
      <vt:lpstr>ADICIONALES</vt:lpstr>
      <vt:lpstr>Maq A</vt:lpstr>
      <vt:lpstr>Maq B</vt:lpstr>
      <vt:lpstr>Comp. no Adm + Ayudante de Maq</vt:lpstr>
      <vt:lpstr>Capataces + Adm B Auxiliar</vt:lpstr>
      <vt:lpstr>Adm A especial. + encargado Cam</vt:lpstr>
      <vt:lpstr>Obrero-portero-sereno-choferes</vt:lpstr>
      <vt:lpstr>Peon de Mant. + Oficial de MAnt</vt:lpstr>
      <vt:lpstr>Medio oficial + Ayudante  Mant.</vt:lpstr>
      <vt:lpstr>Hoja1</vt:lpstr>
      <vt:lpstr>'Adm A especial. + encargado Cam'!Área_de_impresión</vt:lpstr>
      <vt:lpstr>'Capataces + Adm B Auxiliar'!Área_de_impresión</vt:lpstr>
      <vt:lpstr>'Comp. no Adm + Ayudante de Maq'!Área_de_impresión</vt:lpstr>
      <vt:lpstr>'Medio oficial + Ayudante  Mant.'!Área_de_impresión</vt:lpstr>
      <vt:lpstr>'Obrero-portero-sereno-choferes'!Área_de_impresión</vt:lpstr>
      <vt:lpstr>'Peon de Mant. + Oficial de MAnt'!Área_de_impresión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Monica</cp:lastModifiedBy>
  <cp:lastPrinted>2019-02-04T18:12:11Z</cp:lastPrinted>
  <dcterms:created xsi:type="dcterms:W3CDTF">2003-01-23T19:18:47Z</dcterms:created>
  <dcterms:modified xsi:type="dcterms:W3CDTF">2019-02-05T10:55:25Z</dcterms:modified>
</cp:coreProperties>
</file>