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1580" windowHeight="6795" tabRatio="952"/>
  </bookViews>
  <sheets>
    <sheet name="Tapa" sheetId="1" r:id="rId1"/>
    <sheet name="CLAUSULA BONO" sheetId="16" r:id="rId2"/>
    <sheet name="Maq A" sheetId="18" r:id="rId3"/>
    <sheet name="Maq B" sheetId="17" r:id="rId4"/>
    <sheet name="Comp. no Adm + Ayudante de Maq" sheetId="8" r:id="rId5"/>
    <sheet name="Capataces + Adm B Auxiliar" sheetId="7" r:id="rId6"/>
    <sheet name="Adm A especial. + encargado Cam" sheetId="6" r:id="rId7"/>
    <sheet name="Obrero-portero-sereno-choferes" sheetId="5" r:id="rId8"/>
    <sheet name="Peon de Mant. + Oficial de MAnt" sheetId="11" r:id="rId9"/>
    <sheet name="Medio oficial + Ayudante  Mant." sheetId="4" r:id="rId10"/>
    <sheet name="Hoja1" sheetId="15" r:id="rId11"/>
  </sheets>
  <definedNames>
    <definedName name="_xlnm.Print_Area" localSheetId="6">'Adm A especial. + encargado Cam'!$A$2:$U$32</definedName>
    <definedName name="_xlnm.Print_Area" localSheetId="5">'Capataces + Adm B Auxiliar'!$A$1:$U$32</definedName>
    <definedName name="_xlnm.Print_Area" localSheetId="4">'Comp. no Adm + Ayudante de Maq'!$A$1:$U$31</definedName>
    <definedName name="_xlnm.Print_Area" localSheetId="9">'Medio oficial + Ayudante  Mant.'!$A$1:$U$32</definedName>
    <definedName name="_xlnm.Print_Area" localSheetId="7">'Obrero-portero-sereno-choferes'!$A$1:$U$32</definedName>
    <definedName name="_xlnm.Print_Area" localSheetId="8">'Peon de Mant. + Oficial de MAnt'!$A$2:$U$32</definedName>
  </definedNames>
  <calcPr calcId="124519"/>
</workbook>
</file>

<file path=xl/calcChain.xml><?xml version="1.0" encoding="utf-8"?>
<calcChain xmlns="http://schemas.openxmlformats.org/spreadsheetml/2006/main">
  <c r="G2" i="17"/>
  <c r="R4" i="4"/>
  <c r="G4"/>
  <c r="R4" i="11"/>
  <c r="G4"/>
  <c r="R4" i="5"/>
  <c r="G4"/>
  <c r="R4" i="6"/>
  <c r="G4"/>
  <c r="R4" i="7"/>
  <c r="G4"/>
  <c r="R3" i="8"/>
  <c r="G3"/>
  <c r="F30" i="17"/>
  <c r="D30"/>
  <c r="B30"/>
  <c r="F29"/>
  <c r="D29"/>
  <c r="B29"/>
  <c r="F28"/>
  <c r="D28"/>
  <c r="B28"/>
  <c r="F27"/>
  <c r="D27"/>
  <c r="B27"/>
  <c r="F26"/>
  <c r="D26"/>
  <c r="B26"/>
  <c r="F25"/>
  <c r="D25"/>
  <c r="B25"/>
  <c r="F24"/>
  <c r="D24"/>
  <c r="B24"/>
  <c r="F23"/>
  <c r="D23"/>
  <c r="B23"/>
  <c r="F22"/>
  <c r="D22"/>
  <c r="B22"/>
  <c r="F21"/>
  <c r="D21"/>
  <c r="B21"/>
  <c r="F20"/>
  <c r="D20"/>
  <c r="B20"/>
  <c r="F19"/>
  <c r="D19"/>
  <c r="B19"/>
  <c r="F18"/>
  <c r="D18"/>
  <c r="B18"/>
  <c r="F17"/>
  <c r="D17"/>
  <c r="B17"/>
  <c r="F16"/>
  <c r="D16"/>
  <c r="B16"/>
  <c r="F15"/>
  <c r="D15"/>
  <c r="B15"/>
  <c r="F14"/>
  <c r="D14"/>
  <c r="B14"/>
  <c r="F13"/>
  <c r="D13"/>
  <c r="B13"/>
  <c r="F12"/>
  <c r="D12"/>
  <c r="B12"/>
  <c r="F11"/>
  <c r="D11"/>
  <c r="B11"/>
  <c r="F10"/>
  <c r="D10"/>
  <c r="B10"/>
  <c r="F9"/>
  <c r="D9"/>
  <c r="B9"/>
  <c r="F8"/>
  <c r="D8"/>
  <c r="B8"/>
  <c r="F7"/>
  <c r="D7"/>
  <c r="B7"/>
  <c r="F6"/>
  <c r="D6"/>
  <c r="B6"/>
  <c r="C5"/>
  <c r="E5" s="1"/>
  <c r="I5" s="1"/>
  <c r="I30" i="18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  <c r="F5"/>
  <c r="H5" s="1"/>
  <c r="L5" s="1"/>
  <c r="M9" i="4"/>
  <c r="N9" s="1"/>
  <c r="O9"/>
  <c r="Q9"/>
  <c r="M10"/>
  <c r="N10" s="1"/>
  <c r="O10"/>
  <c r="Q10"/>
  <c r="M11"/>
  <c r="N11" s="1"/>
  <c r="O11"/>
  <c r="Q11"/>
  <c r="M12"/>
  <c r="N12" s="1"/>
  <c r="O12"/>
  <c r="Q12"/>
  <c r="M13"/>
  <c r="N13" s="1"/>
  <c r="O13"/>
  <c r="Q13"/>
  <c r="M14"/>
  <c r="N14" s="1"/>
  <c r="O14"/>
  <c r="Q14"/>
  <c r="M15"/>
  <c r="N15" s="1"/>
  <c r="O15"/>
  <c r="Q15"/>
  <c r="M16"/>
  <c r="N16" s="1"/>
  <c r="O16"/>
  <c r="Q16"/>
  <c r="M17"/>
  <c r="N17" s="1"/>
  <c r="O17"/>
  <c r="Q17"/>
  <c r="M18"/>
  <c r="N18" s="1"/>
  <c r="O18"/>
  <c r="Q18"/>
  <c r="M19"/>
  <c r="N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O23"/>
  <c r="Q23"/>
  <c r="M24"/>
  <c r="N24" s="1"/>
  <c r="O24"/>
  <c r="Q24"/>
  <c r="M25"/>
  <c r="N25" s="1"/>
  <c r="O25"/>
  <c r="Q25"/>
  <c r="M26"/>
  <c r="N26" s="1"/>
  <c r="O26"/>
  <c r="Q26"/>
  <c r="M27"/>
  <c r="N27" s="1"/>
  <c r="O27"/>
  <c r="Q27"/>
  <c r="M28"/>
  <c r="N28" s="1"/>
  <c r="O28"/>
  <c r="Q28"/>
  <c r="M29"/>
  <c r="N29" s="1"/>
  <c r="O29"/>
  <c r="Q29"/>
  <c r="M30"/>
  <c r="N30" s="1"/>
  <c r="O30"/>
  <c r="Q30"/>
  <c r="M31"/>
  <c r="N31" s="1"/>
  <c r="O31"/>
  <c r="Q31"/>
  <c r="M32"/>
  <c r="N32" s="1"/>
  <c r="O32"/>
  <c r="Q32"/>
  <c r="Q8"/>
  <c r="B9"/>
  <c r="C9" s="1"/>
  <c r="D9"/>
  <c r="F9"/>
  <c r="B10"/>
  <c r="C10" s="1"/>
  <c r="D10"/>
  <c r="F10"/>
  <c r="B11"/>
  <c r="C11" s="1"/>
  <c r="D11"/>
  <c r="F11"/>
  <c r="B12"/>
  <c r="C12" s="1"/>
  <c r="D12"/>
  <c r="F12"/>
  <c r="B13"/>
  <c r="C13" s="1"/>
  <c r="D13"/>
  <c r="F13"/>
  <c r="B14"/>
  <c r="C14" s="1"/>
  <c r="D14"/>
  <c r="F14"/>
  <c r="B15"/>
  <c r="C15" s="1"/>
  <c r="D15"/>
  <c r="F15"/>
  <c r="B16"/>
  <c r="C16" s="1"/>
  <c r="D16"/>
  <c r="F16"/>
  <c r="B17"/>
  <c r="C17" s="1"/>
  <c r="D17"/>
  <c r="F17"/>
  <c r="B18"/>
  <c r="C18" s="1"/>
  <c r="D18"/>
  <c r="F18"/>
  <c r="B19"/>
  <c r="C19" s="1"/>
  <c r="D19"/>
  <c r="F19"/>
  <c r="B20"/>
  <c r="C20" s="1"/>
  <c r="D20"/>
  <c r="F20"/>
  <c r="B21"/>
  <c r="C21" s="1"/>
  <c r="D21"/>
  <c r="F21"/>
  <c r="B22"/>
  <c r="C22" s="1"/>
  <c r="D22"/>
  <c r="F22"/>
  <c r="B23"/>
  <c r="C23" s="1"/>
  <c r="D23"/>
  <c r="F23"/>
  <c r="B24"/>
  <c r="C24" s="1"/>
  <c r="D24"/>
  <c r="F24"/>
  <c r="B25"/>
  <c r="C25" s="1"/>
  <c r="D25"/>
  <c r="F25"/>
  <c r="B26"/>
  <c r="C26" s="1"/>
  <c r="D26"/>
  <c r="F26"/>
  <c r="B27"/>
  <c r="C27" s="1"/>
  <c r="D27"/>
  <c r="F27"/>
  <c r="B28"/>
  <c r="C28" s="1"/>
  <c r="D28"/>
  <c r="F28"/>
  <c r="B29"/>
  <c r="C29" s="1"/>
  <c r="D29"/>
  <c r="F29"/>
  <c r="B30"/>
  <c r="C30" s="1"/>
  <c r="D30"/>
  <c r="F30"/>
  <c r="B31"/>
  <c r="C31" s="1"/>
  <c r="D31"/>
  <c r="F31"/>
  <c r="B32"/>
  <c r="C32" s="1"/>
  <c r="D32"/>
  <c r="F32"/>
  <c r="B33"/>
  <c r="C33" s="1"/>
  <c r="D33"/>
  <c r="F33"/>
  <c r="B34"/>
  <c r="C34" s="1"/>
  <c r="D34"/>
  <c r="F34"/>
  <c r="F8"/>
  <c r="M9" i="11"/>
  <c r="N9" s="1"/>
  <c r="O9"/>
  <c r="Q9"/>
  <c r="M10"/>
  <c r="N10" s="1"/>
  <c r="O10"/>
  <c r="Q10"/>
  <c r="M11"/>
  <c r="N11" s="1"/>
  <c r="O11"/>
  <c r="Q11"/>
  <c r="M12"/>
  <c r="N12" s="1"/>
  <c r="O12"/>
  <c r="Q12"/>
  <c r="M13"/>
  <c r="N13" s="1"/>
  <c r="O13"/>
  <c r="Q13"/>
  <c r="M14"/>
  <c r="N14" s="1"/>
  <c r="O14"/>
  <c r="Q14"/>
  <c r="M15"/>
  <c r="N15" s="1"/>
  <c r="O15"/>
  <c r="Q15"/>
  <c r="M16"/>
  <c r="N16" s="1"/>
  <c r="O16"/>
  <c r="Q16"/>
  <c r="M17"/>
  <c r="N17" s="1"/>
  <c r="O17"/>
  <c r="Q17"/>
  <c r="M18"/>
  <c r="N18" s="1"/>
  <c r="O18"/>
  <c r="Q18"/>
  <c r="M19"/>
  <c r="N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O23"/>
  <c r="Q23"/>
  <c r="M24"/>
  <c r="N24" s="1"/>
  <c r="O24"/>
  <c r="Q24"/>
  <c r="M25"/>
  <c r="N25" s="1"/>
  <c r="O25"/>
  <c r="Q25"/>
  <c r="M26"/>
  <c r="N26" s="1"/>
  <c r="O26"/>
  <c r="Q26"/>
  <c r="M27"/>
  <c r="N27" s="1"/>
  <c r="O27"/>
  <c r="Q27"/>
  <c r="M28"/>
  <c r="N28" s="1"/>
  <c r="O28"/>
  <c r="Q28"/>
  <c r="M29"/>
  <c r="N29" s="1"/>
  <c r="O29"/>
  <c r="Q29"/>
  <c r="M30"/>
  <c r="N30" s="1"/>
  <c r="O30"/>
  <c r="Q30"/>
  <c r="M31"/>
  <c r="N31" s="1"/>
  <c r="O31"/>
  <c r="Q31"/>
  <c r="M32"/>
  <c r="N32" s="1"/>
  <c r="O32"/>
  <c r="Q32"/>
  <c r="Q8"/>
  <c r="B9"/>
  <c r="C9" s="1"/>
  <c r="D9"/>
  <c r="F9"/>
  <c r="B10"/>
  <c r="C10" s="1"/>
  <c r="D10"/>
  <c r="F10"/>
  <c r="B11"/>
  <c r="C11" s="1"/>
  <c r="D11"/>
  <c r="F11"/>
  <c r="B12"/>
  <c r="C12" s="1"/>
  <c r="D12"/>
  <c r="F12"/>
  <c r="B13"/>
  <c r="C13" s="1"/>
  <c r="D13"/>
  <c r="F13"/>
  <c r="B14"/>
  <c r="C14" s="1"/>
  <c r="D14"/>
  <c r="F14"/>
  <c r="B15"/>
  <c r="C15" s="1"/>
  <c r="D15"/>
  <c r="F15"/>
  <c r="B16"/>
  <c r="C16" s="1"/>
  <c r="D16"/>
  <c r="F16"/>
  <c r="B17"/>
  <c r="C17" s="1"/>
  <c r="D17"/>
  <c r="F17"/>
  <c r="B18"/>
  <c r="C18" s="1"/>
  <c r="D18"/>
  <c r="F18"/>
  <c r="B19"/>
  <c r="C19" s="1"/>
  <c r="D19"/>
  <c r="F19"/>
  <c r="B20"/>
  <c r="C20" s="1"/>
  <c r="D20"/>
  <c r="F20"/>
  <c r="B21"/>
  <c r="C21" s="1"/>
  <c r="D21"/>
  <c r="F21"/>
  <c r="B22"/>
  <c r="C22" s="1"/>
  <c r="D22"/>
  <c r="F22"/>
  <c r="B23"/>
  <c r="C23" s="1"/>
  <c r="D23"/>
  <c r="F23"/>
  <c r="B24"/>
  <c r="C24" s="1"/>
  <c r="D24"/>
  <c r="F24"/>
  <c r="B25"/>
  <c r="C25" s="1"/>
  <c r="D25"/>
  <c r="F25"/>
  <c r="B26"/>
  <c r="C26" s="1"/>
  <c r="D26"/>
  <c r="F26"/>
  <c r="B27"/>
  <c r="C27" s="1"/>
  <c r="D27"/>
  <c r="F27"/>
  <c r="B28"/>
  <c r="C28" s="1"/>
  <c r="D28"/>
  <c r="F28"/>
  <c r="B29"/>
  <c r="C29" s="1"/>
  <c r="D29"/>
  <c r="F29"/>
  <c r="B30"/>
  <c r="C30" s="1"/>
  <c r="D30"/>
  <c r="F30"/>
  <c r="B31"/>
  <c r="C31" s="1"/>
  <c r="D31"/>
  <c r="F31"/>
  <c r="B32"/>
  <c r="C32" s="1"/>
  <c r="D32"/>
  <c r="F32"/>
  <c r="B33"/>
  <c r="C33" s="1"/>
  <c r="D33"/>
  <c r="F33"/>
  <c r="B34"/>
  <c r="C34" s="1"/>
  <c r="D34"/>
  <c r="F34"/>
  <c r="F8"/>
  <c r="M9" i="5"/>
  <c r="N9" s="1"/>
  <c r="O9"/>
  <c r="Q9"/>
  <c r="M10"/>
  <c r="N10" s="1"/>
  <c r="O10"/>
  <c r="Q10"/>
  <c r="M11"/>
  <c r="N11" s="1"/>
  <c r="O11"/>
  <c r="Q11"/>
  <c r="M12"/>
  <c r="N12" s="1"/>
  <c r="O12"/>
  <c r="Q12"/>
  <c r="M13"/>
  <c r="N13" s="1"/>
  <c r="O13"/>
  <c r="Q13"/>
  <c r="M14"/>
  <c r="N14" s="1"/>
  <c r="O14"/>
  <c r="Q14"/>
  <c r="M15"/>
  <c r="N15" s="1"/>
  <c r="O15"/>
  <c r="Q15"/>
  <c r="M16"/>
  <c r="N16" s="1"/>
  <c r="O16"/>
  <c r="Q16"/>
  <c r="M17"/>
  <c r="N17" s="1"/>
  <c r="O17"/>
  <c r="Q17"/>
  <c r="M18"/>
  <c r="N18" s="1"/>
  <c r="O18"/>
  <c r="Q18"/>
  <c r="M19"/>
  <c r="N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O23"/>
  <c r="Q23"/>
  <c r="M24"/>
  <c r="N24" s="1"/>
  <c r="O24"/>
  <c r="Q24"/>
  <c r="M25"/>
  <c r="N25" s="1"/>
  <c r="O25"/>
  <c r="Q25"/>
  <c r="M26"/>
  <c r="N26" s="1"/>
  <c r="O26"/>
  <c r="Q26"/>
  <c r="M27"/>
  <c r="N27" s="1"/>
  <c r="O27"/>
  <c r="Q27"/>
  <c r="M28"/>
  <c r="N28" s="1"/>
  <c r="O28"/>
  <c r="Q28"/>
  <c r="M29"/>
  <c r="N29" s="1"/>
  <c r="O29"/>
  <c r="Q29"/>
  <c r="M30"/>
  <c r="N30" s="1"/>
  <c r="O30"/>
  <c r="Q30"/>
  <c r="M31"/>
  <c r="N31" s="1"/>
  <c r="O31"/>
  <c r="Q31"/>
  <c r="M32"/>
  <c r="N32" s="1"/>
  <c r="O32"/>
  <c r="Q32"/>
  <c r="Q8"/>
  <c r="B9"/>
  <c r="C9" s="1"/>
  <c r="D9"/>
  <c r="F9"/>
  <c r="B10"/>
  <c r="C10" s="1"/>
  <c r="D10"/>
  <c r="F10"/>
  <c r="B11"/>
  <c r="C11" s="1"/>
  <c r="D11"/>
  <c r="F11"/>
  <c r="B12"/>
  <c r="C12" s="1"/>
  <c r="D12"/>
  <c r="F12"/>
  <c r="B13"/>
  <c r="C13" s="1"/>
  <c r="D13"/>
  <c r="F13"/>
  <c r="B14"/>
  <c r="C14" s="1"/>
  <c r="D14"/>
  <c r="F14"/>
  <c r="B15"/>
  <c r="C15" s="1"/>
  <c r="D15"/>
  <c r="F15"/>
  <c r="B16"/>
  <c r="C16" s="1"/>
  <c r="D16"/>
  <c r="F16"/>
  <c r="B17"/>
  <c r="C17" s="1"/>
  <c r="D17"/>
  <c r="F17"/>
  <c r="B18"/>
  <c r="C18" s="1"/>
  <c r="D18"/>
  <c r="F18"/>
  <c r="B19"/>
  <c r="C19" s="1"/>
  <c r="D19"/>
  <c r="F19"/>
  <c r="B20"/>
  <c r="C20" s="1"/>
  <c r="D20"/>
  <c r="F20"/>
  <c r="B21"/>
  <c r="C21" s="1"/>
  <c r="D21"/>
  <c r="F21"/>
  <c r="B22"/>
  <c r="C22" s="1"/>
  <c r="D22"/>
  <c r="F22"/>
  <c r="B23"/>
  <c r="C23" s="1"/>
  <c r="D23"/>
  <c r="F23"/>
  <c r="B24"/>
  <c r="C24" s="1"/>
  <c r="D24"/>
  <c r="F24"/>
  <c r="B25"/>
  <c r="C25" s="1"/>
  <c r="D25"/>
  <c r="F25"/>
  <c r="B26"/>
  <c r="C26" s="1"/>
  <c r="D26"/>
  <c r="F26"/>
  <c r="B27"/>
  <c r="C27" s="1"/>
  <c r="D27"/>
  <c r="F27"/>
  <c r="B28"/>
  <c r="C28" s="1"/>
  <c r="D28"/>
  <c r="F28"/>
  <c r="B29"/>
  <c r="C29" s="1"/>
  <c r="D29"/>
  <c r="F29"/>
  <c r="B30"/>
  <c r="C30" s="1"/>
  <c r="D30"/>
  <c r="F30"/>
  <c r="B31"/>
  <c r="C31" s="1"/>
  <c r="D31"/>
  <c r="F31"/>
  <c r="B32"/>
  <c r="C32" s="1"/>
  <c r="D32"/>
  <c r="F32"/>
  <c r="B33"/>
  <c r="C33" s="1"/>
  <c r="D33"/>
  <c r="F33"/>
  <c r="B34"/>
  <c r="C34" s="1"/>
  <c r="D34"/>
  <c r="F34"/>
  <c r="F8"/>
  <c r="M9" i="6"/>
  <c r="N9" s="1"/>
  <c r="O9"/>
  <c r="Q9"/>
  <c r="M10"/>
  <c r="N10" s="1"/>
  <c r="O10"/>
  <c r="Q10"/>
  <c r="M11"/>
  <c r="N11" s="1"/>
  <c r="P11" s="1"/>
  <c r="O11"/>
  <c r="Q11"/>
  <c r="M12"/>
  <c r="N12"/>
  <c r="O12"/>
  <c r="P12"/>
  <c r="T12" s="1"/>
  <c r="Q12"/>
  <c r="S12"/>
  <c r="M13"/>
  <c r="N13" s="1"/>
  <c r="O13"/>
  <c r="Q13"/>
  <c r="M14"/>
  <c r="N14" s="1"/>
  <c r="O14"/>
  <c r="Q14"/>
  <c r="M15"/>
  <c r="N15" s="1"/>
  <c r="O15"/>
  <c r="Q15"/>
  <c r="M16"/>
  <c r="N16" s="1"/>
  <c r="O16"/>
  <c r="Q16"/>
  <c r="M17"/>
  <c r="N17" s="1"/>
  <c r="O17"/>
  <c r="Q17"/>
  <c r="M18"/>
  <c r="N18" s="1"/>
  <c r="O18"/>
  <c r="Q18"/>
  <c r="M19"/>
  <c r="N19" s="1"/>
  <c r="P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P23" s="1"/>
  <c r="O23"/>
  <c r="Q23"/>
  <c r="M24"/>
  <c r="N24"/>
  <c r="O24"/>
  <c r="P24"/>
  <c r="T24" s="1"/>
  <c r="Q24"/>
  <c r="S24" s="1"/>
  <c r="M25"/>
  <c r="N25" s="1"/>
  <c r="O25"/>
  <c r="Q25"/>
  <c r="M26"/>
  <c r="N26" s="1"/>
  <c r="O26"/>
  <c r="Q26"/>
  <c r="M27"/>
  <c r="N27" s="1"/>
  <c r="O27"/>
  <c r="Q27"/>
  <c r="M28"/>
  <c r="N28" s="1"/>
  <c r="O28"/>
  <c r="Q28"/>
  <c r="M29"/>
  <c r="N29" s="1"/>
  <c r="O29"/>
  <c r="Q29"/>
  <c r="M30"/>
  <c r="N30" s="1"/>
  <c r="O30"/>
  <c r="Q30"/>
  <c r="M31"/>
  <c r="N31" s="1"/>
  <c r="P31" s="1"/>
  <c r="O31"/>
  <c r="Q31"/>
  <c r="M32"/>
  <c r="N32"/>
  <c r="O32"/>
  <c r="P32"/>
  <c r="U32" s="1"/>
  <c r="Q32"/>
  <c r="T32"/>
  <c r="M33"/>
  <c r="N33" s="1"/>
  <c r="O33"/>
  <c r="Q33"/>
  <c r="M34"/>
  <c r="N34" s="1"/>
  <c r="O34"/>
  <c r="Q34"/>
  <c r="Q8"/>
  <c r="B9"/>
  <c r="C9" s="1"/>
  <c r="E9" s="1"/>
  <c r="D9"/>
  <c r="F9"/>
  <c r="B10"/>
  <c r="C10" s="1"/>
  <c r="D10"/>
  <c r="F10"/>
  <c r="B11"/>
  <c r="C11" s="1"/>
  <c r="D11"/>
  <c r="F11"/>
  <c r="B12"/>
  <c r="C12"/>
  <c r="D12"/>
  <c r="F12"/>
  <c r="B13"/>
  <c r="C13" s="1"/>
  <c r="D13"/>
  <c r="F13"/>
  <c r="B14"/>
  <c r="C14" s="1"/>
  <c r="E14" s="1"/>
  <c r="D14"/>
  <c r="F14"/>
  <c r="B15"/>
  <c r="C15" s="1"/>
  <c r="D15"/>
  <c r="F15"/>
  <c r="B16"/>
  <c r="C16" s="1"/>
  <c r="D16"/>
  <c r="F16"/>
  <c r="B17"/>
  <c r="C17" s="1"/>
  <c r="D17"/>
  <c r="F17"/>
  <c r="B18"/>
  <c r="C18" s="1"/>
  <c r="D18"/>
  <c r="F18"/>
  <c r="B19"/>
  <c r="C19" s="1"/>
  <c r="D19"/>
  <c r="F19"/>
  <c r="B20"/>
  <c r="C20" s="1"/>
  <c r="E20" s="1"/>
  <c r="D20"/>
  <c r="F20"/>
  <c r="B21"/>
  <c r="C21" s="1"/>
  <c r="D21"/>
  <c r="F21"/>
  <c r="B22"/>
  <c r="C22" s="1"/>
  <c r="E22" s="1"/>
  <c r="D22"/>
  <c r="F22"/>
  <c r="B23"/>
  <c r="C23" s="1"/>
  <c r="D23"/>
  <c r="F23"/>
  <c r="B24"/>
  <c r="C24" s="1"/>
  <c r="E24" s="1"/>
  <c r="D24"/>
  <c r="F24"/>
  <c r="B25"/>
  <c r="C25" s="1"/>
  <c r="D25"/>
  <c r="F25"/>
  <c r="B26"/>
  <c r="C26" s="1"/>
  <c r="E26" s="1"/>
  <c r="D26"/>
  <c r="F26"/>
  <c r="B27"/>
  <c r="C27" s="1"/>
  <c r="D27"/>
  <c r="F27"/>
  <c r="B28"/>
  <c r="C28" s="1"/>
  <c r="E28" s="1"/>
  <c r="D28"/>
  <c r="F28"/>
  <c r="B29"/>
  <c r="C29" s="1"/>
  <c r="D29"/>
  <c r="F29"/>
  <c r="B30"/>
  <c r="C30" s="1"/>
  <c r="E30" s="1"/>
  <c r="D30"/>
  <c r="F30"/>
  <c r="B31"/>
  <c r="C31" s="1"/>
  <c r="D31"/>
  <c r="F31"/>
  <c r="B32"/>
  <c r="C32" s="1"/>
  <c r="E32" s="1"/>
  <c r="D32"/>
  <c r="F32"/>
  <c r="F8"/>
  <c r="M9" i="7"/>
  <c r="N9" s="1"/>
  <c r="P9" s="1"/>
  <c r="O9"/>
  <c r="Q9"/>
  <c r="M10"/>
  <c r="N10"/>
  <c r="O10"/>
  <c r="P10"/>
  <c r="T10" s="1"/>
  <c r="Q10"/>
  <c r="S10"/>
  <c r="M11"/>
  <c r="N11" s="1"/>
  <c r="O11"/>
  <c r="Q11"/>
  <c r="M12"/>
  <c r="N12" s="1"/>
  <c r="O12"/>
  <c r="Q12"/>
  <c r="M13"/>
  <c r="N13" s="1"/>
  <c r="O13"/>
  <c r="Q13"/>
  <c r="M14"/>
  <c r="N14" s="1"/>
  <c r="O14"/>
  <c r="Q14"/>
  <c r="M15"/>
  <c r="N15" s="1"/>
  <c r="O15"/>
  <c r="Q15"/>
  <c r="M16"/>
  <c r="N16" s="1"/>
  <c r="O16"/>
  <c r="Q16"/>
  <c r="M17"/>
  <c r="N17" s="1"/>
  <c r="P17" s="1"/>
  <c r="O17"/>
  <c r="Q17"/>
  <c r="M18"/>
  <c r="N18"/>
  <c r="O18"/>
  <c r="P18"/>
  <c r="T18" s="1"/>
  <c r="Q18"/>
  <c r="S18"/>
  <c r="U18"/>
  <c r="M19"/>
  <c r="N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O23"/>
  <c r="Q23"/>
  <c r="M24"/>
  <c r="N24" s="1"/>
  <c r="P24" s="1"/>
  <c r="O24"/>
  <c r="Q24"/>
  <c r="M25"/>
  <c r="N25"/>
  <c r="O25"/>
  <c r="P25"/>
  <c r="T25" s="1"/>
  <c r="Q25"/>
  <c r="S25" s="1"/>
  <c r="U25"/>
  <c r="M26"/>
  <c r="N26" s="1"/>
  <c r="O26"/>
  <c r="Q26"/>
  <c r="M27"/>
  <c r="N27" s="1"/>
  <c r="O27"/>
  <c r="Q27"/>
  <c r="M28"/>
  <c r="N28" s="1"/>
  <c r="O28"/>
  <c r="Q28"/>
  <c r="M29"/>
  <c r="N29" s="1"/>
  <c r="P29" s="1"/>
  <c r="O29"/>
  <c r="Q29"/>
  <c r="M30"/>
  <c r="N30" s="1"/>
  <c r="O30"/>
  <c r="Q30"/>
  <c r="M31"/>
  <c r="N31" s="1"/>
  <c r="P31" s="1"/>
  <c r="O31"/>
  <c r="Q31"/>
  <c r="M32"/>
  <c r="N32" s="1"/>
  <c r="O32"/>
  <c r="Q32"/>
  <c r="M33"/>
  <c r="N33" s="1"/>
  <c r="P33" s="1"/>
  <c r="O33"/>
  <c r="Q33"/>
  <c r="M34"/>
  <c r="N34" s="1"/>
  <c r="O34"/>
  <c r="Q34"/>
  <c r="Q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8"/>
  <c r="M8" i="8"/>
  <c r="N8" s="1"/>
  <c r="P8" s="1"/>
  <c r="O8"/>
  <c r="Q8"/>
  <c r="M9"/>
  <c r="N9" s="1"/>
  <c r="O9"/>
  <c r="Q9"/>
  <c r="M10"/>
  <c r="N10" s="1"/>
  <c r="O10"/>
  <c r="Q10"/>
  <c r="M11"/>
  <c r="N11" s="1"/>
  <c r="O11"/>
  <c r="Q11"/>
  <c r="M12"/>
  <c r="N12" s="1"/>
  <c r="P12" s="1"/>
  <c r="O12"/>
  <c r="Q12"/>
  <c r="M13"/>
  <c r="N13"/>
  <c r="O13"/>
  <c r="P13"/>
  <c r="T13" s="1"/>
  <c r="Q13"/>
  <c r="S13"/>
  <c r="M14"/>
  <c r="N14" s="1"/>
  <c r="O14"/>
  <c r="Q14"/>
  <c r="M15"/>
  <c r="N15" s="1"/>
  <c r="O15"/>
  <c r="Q15"/>
  <c r="M16"/>
  <c r="N16" s="1"/>
  <c r="P16" s="1"/>
  <c r="O16"/>
  <c r="Q16"/>
  <c r="M17"/>
  <c r="N17" s="1"/>
  <c r="O17"/>
  <c r="Q17"/>
  <c r="M18"/>
  <c r="N18" s="1"/>
  <c r="P18" s="1"/>
  <c r="O18"/>
  <c r="Q18"/>
  <c r="M19"/>
  <c r="N19" s="1"/>
  <c r="O19"/>
  <c r="Q19"/>
  <c r="M20"/>
  <c r="N20" s="1"/>
  <c r="O20"/>
  <c r="Q20"/>
  <c r="M21"/>
  <c r="N21" s="1"/>
  <c r="O21"/>
  <c r="Q21"/>
  <c r="M22"/>
  <c r="N22" s="1"/>
  <c r="O22"/>
  <c r="Q22"/>
  <c r="M23"/>
  <c r="N23" s="1"/>
  <c r="O23"/>
  <c r="Q23"/>
  <c r="M24"/>
  <c r="N24" s="1"/>
  <c r="O24"/>
  <c r="Q24"/>
  <c r="M25"/>
  <c r="N25" s="1"/>
  <c r="O25"/>
  <c r="Q25"/>
  <c r="M26"/>
  <c r="N26" s="1"/>
  <c r="O26"/>
  <c r="Q26"/>
  <c r="M27"/>
  <c r="N27" s="1"/>
  <c r="O27"/>
  <c r="Q27"/>
  <c r="M28"/>
  <c r="N28" s="1"/>
  <c r="O28"/>
  <c r="Q28"/>
  <c r="M29"/>
  <c r="N29" s="1"/>
  <c r="O29"/>
  <c r="Q29"/>
  <c r="M30"/>
  <c r="N30" s="1"/>
  <c r="O30"/>
  <c r="Q30"/>
  <c r="M31"/>
  <c r="N31" s="1"/>
  <c r="O31"/>
  <c r="Q31"/>
  <c r="M32"/>
  <c r="N32" s="1"/>
  <c r="O32"/>
  <c r="Q32"/>
  <c r="M33"/>
  <c r="N33" s="1"/>
  <c r="P33" s="1"/>
  <c r="O33"/>
  <c r="Q33"/>
  <c r="Q7"/>
  <c r="B8"/>
  <c r="C8" s="1"/>
  <c r="D8"/>
  <c r="F8"/>
  <c r="B9"/>
  <c r="C9" s="1"/>
  <c r="D9"/>
  <c r="F9"/>
  <c r="B10"/>
  <c r="C10" s="1"/>
  <c r="D10"/>
  <c r="F10"/>
  <c r="B11"/>
  <c r="C11" s="1"/>
  <c r="D11"/>
  <c r="F11"/>
  <c r="B12"/>
  <c r="C12" s="1"/>
  <c r="D12"/>
  <c r="F12"/>
  <c r="B13"/>
  <c r="C13" s="1"/>
  <c r="D13"/>
  <c r="F13"/>
  <c r="B14"/>
  <c r="C14" s="1"/>
  <c r="D14"/>
  <c r="F14"/>
  <c r="B15"/>
  <c r="C15" s="1"/>
  <c r="E15" s="1"/>
  <c r="D15"/>
  <c r="F15"/>
  <c r="B16"/>
  <c r="C16" s="1"/>
  <c r="D16"/>
  <c r="F16"/>
  <c r="B17"/>
  <c r="C17" s="1"/>
  <c r="E17" s="1"/>
  <c r="D17"/>
  <c r="F17"/>
  <c r="B18"/>
  <c r="C18" s="1"/>
  <c r="D18"/>
  <c r="F18"/>
  <c r="B19"/>
  <c r="C19" s="1"/>
  <c r="E19" s="1"/>
  <c r="D19"/>
  <c r="F19"/>
  <c r="B20"/>
  <c r="C20"/>
  <c r="D20"/>
  <c r="E20"/>
  <c r="I20" s="1"/>
  <c r="F20"/>
  <c r="H20"/>
  <c r="B21"/>
  <c r="C21" s="1"/>
  <c r="D21"/>
  <c r="F21"/>
  <c r="B22"/>
  <c r="C22" s="1"/>
  <c r="D22"/>
  <c r="F22"/>
  <c r="B23"/>
  <c r="C23" s="1"/>
  <c r="D23"/>
  <c r="F23"/>
  <c r="B24"/>
  <c r="C24" s="1"/>
  <c r="D24"/>
  <c r="F24"/>
  <c r="B25"/>
  <c r="C25" s="1"/>
  <c r="D25"/>
  <c r="F25"/>
  <c r="B26"/>
  <c r="C26" s="1"/>
  <c r="D26"/>
  <c r="F26"/>
  <c r="B27"/>
  <c r="C27" s="1"/>
  <c r="D27"/>
  <c r="F27"/>
  <c r="B28"/>
  <c r="C28" s="1"/>
  <c r="D28"/>
  <c r="F28"/>
  <c r="B29"/>
  <c r="C29" s="1"/>
  <c r="D29"/>
  <c r="F29"/>
  <c r="B30"/>
  <c r="C30" s="1"/>
  <c r="D30"/>
  <c r="F30"/>
  <c r="B31"/>
  <c r="C31" s="1"/>
  <c r="D31"/>
  <c r="F31"/>
  <c r="F7"/>
  <c r="H5" i="17" l="1"/>
  <c r="J5"/>
  <c r="C6"/>
  <c r="E6" s="1"/>
  <c r="C7"/>
  <c r="E7" s="1"/>
  <c r="C8"/>
  <c r="E8" s="1"/>
  <c r="C9"/>
  <c r="E9" s="1"/>
  <c r="C10"/>
  <c r="E10" s="1"/>
  <c r="C11"/>
  <c r="E11" s="1"/>
  <c r="C12"/>
  <c r="E12" s="1"/>
  <c r="C13"/>
  <c r="E13" s="1"/>
  <c r="C14"/>
  <c r="E14" s="1"/>
  <c r="C15"/>
  <c r="E15" s="1"/>
  <c r="C16"/>
  <c r="E16" s="1"/>
  <c r="C17"/>
  <c r="E17" s="1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K5" i="18"/>
  <c r="M5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E12" i="6"/>
  <c r="P33"/>
  <c r="P28"/>
  <c r="P26"/>
  <c r="P25"/>
  <c r="P13"/>
  <c r="U12"/>
  <c r="I12"/>
  <c r="H12"/>
  <c r="J12"/>
  <c r="E31"/>
  <c r="E29"/>
  <c r="E27"/>
  <c r="E25"/>
  <c r="E23"/>
  <c r="E21"/>
  <c r="E11"/>
  <c r="P34"/>
  <c r="S32"/>
  <c r="P30"/>
  <c r="P29"/>
  <c r="P27"/>
  <c r="U26"/>
  <c r="U24"/>
  <c r="P14"/>
  <c r="E13"/>
  <c r="E10"/>
  <c r="P15"/>
  <c r="T17" i="7"/>
  <c r="U17"/>
  <c r="S17"/>
  <c r="P16"/>
  <c r="P12"/>
  <c r="U10"/>
  <c r="P27"/>
  <c r="P32"/>
  <c r="P30"/>
  <c r="P28"/>
  <c r="P26"/>
  <c r="P23"/>
  <c r="P22"/>
  <c r="P21"/>
  <c r="P20"/>
  <c r="P19"/>
  <c r="P15"/>
  <c r="P13"/>
  <c r="P11"/>
  <c r="E31" i="8"/>
  <c r="E30"/>
  <c r="E28"/>
  <c r="E24"/>
  <c r="E22"/>
  <c r="P29"/>
  <c r="P25"/>
  <c r="P23"/>
  <c r="U13"/>
  <c r="H22"/>
  <c r="E13"/>
  <c r="E27"/>
  <c r="E26"/>
  <c r="E25"/>
  <c r="E23"/>
  <c r="E21"/>
  <c r="J20"/>
  <c r="E18"/>
  <c r="E16"/>
  <c r="E12"/>
  <c r="E11"/>
  <c r="P32"/>
  <c r="P31"/>
  <c r="P30"/>
  <c r="P26"/>
  <c r="P24"/>
  <c r="P22"/>
  <c r="P21"/>
  <c r="P20"/>
  <c r="P19"/>
  <c r="P17"/>
  <c r="P15"/>
  <c r="P14"/>
  <c r="P11"/>
  <c r="P9"/>
  <c r="S31"/>
  <c r="P32" i="4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P32" i="11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P32" i="5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S33" i="6"/>
  <c r="U33"/>
  <c r="T33"/>
  <c r="S31"/>
  <c r="U31"/>
  <c r="T31"/>
  <c r="S28"/>
  <c r="U28"/>
  <c r="T28"/>
  <c r="S25"/>
  <c r="U25"/>
  <c r="T25"/>
  <c r="S23"/>
  <c r="U23"/>
  <c r="T23"/>
  <c r="S19"/>
  <c r="U19"/>
  <c r="T19"/>
  <c r="S15"/>
  <c r="U15"/>
  <c r="T15"/>
  <c r="S11"/>
  <c r="U11"/>
  <c r="T11"/>
  <c r="S34"/>
  <c r="U34"/>
  <c r="T34"/>
  <c r="S29"/>
  <c r="U29"/>
  <c r="T29"/>
  <c r="S14"/>
  <c r="U14"/>
  <c r="T14"/>
  <c r="P22"/>
  <c r="P21"/>
  <c r="P20"/>
  <c r="P18"/>
  <c r="P17"/>
  <c r="P16"/>
  <c r="P10"/>
  <c r="P9"/>
  <c r="H31"/>
  <c r="J31"/>
  <c r="I31"/>
  <c r="H29"/>
  <c r="J29"/>
  <c r="I29"/>
  <c r="H27"/>
  <c r="J27"/>
  <c r="I27"/>
  <c r="H25"/>
  <c r="J25"/>
  <c r="I25"/>
  <c r="H23"/>
  <c r="J23"/>
  <c r="I23"/>
  <c r="H21"/>
  <c r="J21"/>
  <c r="I21"/>
  <c r="H11"/>
  <c r="J11"/>
  <c r="I11"/>
  <c r="H9"/>
  <c r="J9"/>
  <c r="I9"/>
  <c r="H32"/>
  <c r="J32"/>
  <c r="I32"/>
  <c r="H30"/>
  <c r="J30"/>
  <c r="I30"/>
  <c r="H28"/>
  <c r="J28"/>
  <c r="I28"/>
  <c r="H26"/>
  <c r="J26"/>
  <c r="I26"/>
  <c r="H24"/>
  <c r="J24"/>
  <c r="I24"/>
  <c r="H22"/>
  <c r="J22"/>
  <c r="I22"/>
  <c r="H20"/>
  <c r="J20"/>
  <c r="I20"/>
  <c r="H14"/>
  <c r="J14"/>
  <c r="I14"/>
  <c r="H13"/>
  <c r="J13"/>
  <c r="I13"/>
  <c r="H10"/>
  <c r="J10"/>
  <c r="I10"/>
  <c r="E19"/>
  <c r="E18"/>
  <c r="E17"/>
  <c r="E16"/>
  <c r="E15"/>
  <c r="S33" i="7"/>
  <c r="U33"/>
  <c r="T33"/>
  <c r="S31"/>
  <c r="U31"/>
  <c r="T31"/>
  <c r="S29"/>
  <c r="U29"/>
  <c r="T29"/>
  <c r="S27"/>
  <c r="U27"/>
  <c r="T27"/>
  <c r="S24"/>
  <c r="U24"/>
  <c r="T24"/>
  <c r="S16"/>
  <c r="U16"/>
  <c r="T16"/>
  <c r="S12"/>
  <c r="U12"/>
  <c r="T12"/>
  <c r="S9"/>
  <c r="U9"/>
  <c r="T9"/>
  <c r="S32"/>
  <c r="U32"/>
  <c r="T32"/>
  <c r="S30"/>
  <c r="U30"/>
  <c r="T30"/>
  <c r="S28"/>
  <c r="U28"/>
  <c r="T28"/>
  <c r="S26"/>
  <c r="U26"/>
  <c r="T26"/>
  <c r="S19"/>
  <c r="U19"/>
  <c r="T19"/>
  <c r="S15"/>
  <c r="U15"/>
  <c r="T15"/>
  <c r="S13"/>
  <c r="U13"/>
  <c r="T13"/>
  <c r="S11"/>
  <c r="U11"/>
  <c r="T11"/>
  <c r="P34"/>
  <c r="P14"/>
  <c r="S33" i="8"/>
  <c r="U33"/>
  <c r="T33"/>
  <c r="S29"/>
  <c r="U29"/>
  <c r="T29"/>
  <c r="S25"/>
  <c r="U25"/>
  <c r="T25"/>
  <c r="S23"/>
  <c r="U23"/>
  <c r="T23"/>
  <c r="S18"/>
  <c r="U18"/>
  <c r="T18"/>
  <c r="S16"/>
  <c r="U16"/>
  <c r="T16"/>
  <c r="S12"/>
  <c r="U12"/>
  <c r="T12"/>
  <c r="S8"/>
  <c r="U8"/>
  <c r="T8"/>
  <c r="S32"/>
  <c r="U32"/>
  <c r="T32"/>
  <c r="S30"/>
  <c r="U30"/>
  <c r="T30"/>
  <c r="S26"/>
  <c r="U26"/>
  <c r="T26"/>
  <c r="S24"/>
  <c r="U24"/>
  <c r="T24"/>
  <c r="S19"/>
  <c r="U19"/>
  <c r="T19"/>
  <c r="S17"/>
  <c r="U17"/>
  <c r="T17"/>
  <c r="S11"/>
  <c r="U11"/>
  <c r="T11"/>
  <c r="S9"/>
  <c r="U9"/>
  <c r="T9"/>
  <c r="P28"/>
  <c r="P27"/>
  <c r="P10"/>
  <c r="H30"/>
  <c r="J30"/>
  <c r="I30"/>
  <c r="H28"/>
  <c r="J28"/>
  <c r="I28"/>
  <c r="H24"/>
  <c r="J24"/>
  <c r="I24"/>
  <c r="H19"/>
  <c r="J19"/>
  <c r="I19"/>
  <c r="H17"/>
  <c r="J17"/>
  <c r="I17"/>
  <c r="H15"/>
  <c r="J15"/>
  <c r="I15"/>
  <c r="H13"/>
  <c r="J13"/>
  <c r="I13"/>
  <c r="H25"/>
  <c r="J25"/>
  <c r="I25"/>
  <c r="H23"/>
  <c r="J23"/>
  <c r="I23"/>
  <c r="H18"/>
  <c r="J18"/>
  <c r="I18"/>
  <c r="H16"/>
  <c r="J16"/>
  <c r="I16"/>
  <c r="H11"/>
  <c r="J11"/>
  <c r="I11"/>
  <c r="E29"/>
  <c r="E14"/>
  <c r="E10"/>
  <c r="E9"/>
  <c r="E8"/>
  <c r="D8" i="4"/>
  <c r="O8" i="11"/>
  <c r="D8"/>
  <c r="O8" i="5"/>
  <c r="D8"/>
  <c r="O8" i="6"/>
  <c r="D8"/>
  <c r="O8" i="7"/>
  <c r="D8"/>
  <c r="O7" i="8"/>
  <c r="I29" i="17" l="1"/>
  <c r="J29"/>
  <c r="H29"/>
  <c r="I27"/>
  <c r="J27"/>
  <c r="H27"/>
  <c r="I25"/>
  <c r="J25"/>
  <c r="H25"/>
  <c r="I23"/>
  <c r="J23"/>
  <c r="H23"/>
  <c r="I21"/>
  <c r="J21"/>
  <c r="H21"/>
  <c r="I19"/>
  <c r="J19"/>
  <c r="H19"/>
  <c r="I17"/>
  <c r="J17"/>
  <c r="H17"/>
  <c r="I15"/>
  <c r="J15"/>
  <c r="H15"/>
  <c r="I13"/>
  <c r="J13"/>
  <c r="H13"/>
  <c r="I11"/>
  <c r="J11"/>
  <c r="H11"/>
  <c r="I9"/>
  <c r="J9"/>
  <c r="H9"/>
  <c r="I7"/>
  <c r="J7"/>
  <c r="H7"/>
  <c r="I28"/>
  <c r="J28"/>
  <c r="H28"/>
  <c r="I24"/>
  <c r="J24"/>
  <c r="H24"/>
  <c r="I20"/>
  <c r="J20"/>
  <c r="H20"/>
  <c r="I16"/>
  <c r="J16"/>
  <c r="H16"/>
  <c r="I12"/>
  <c r="J12"/>
  <c r="H12"/>
  <c r="I8"/>
  <c r="J8"/>
  <c r="H8"/>
  <c r="I30"/>
  <c r="J30"/>
  <c r="H30"/>
  <c r="I26"/>
  <c r="J26"/>
  <c r="H26"/>
  <c r="I22"/>
  <c r="J22"/>
  <c r="H22"/>
  <c r="I18"/>
  <c r="J18"/>
  <c r="H18"/>
  <c r="I14"/>
  <c r="J14"/>
  <c r="H14"/>
  <c r="I10"/>
  <c r="J10"/>
  <c r="H10"/>
  <c r="I6"/>
  <c r="J6"/>
  <c r="H6"/>
  <c r="L30" i="18"/>
  <c r="M30"/>
  <c r="K30"/>
  <c r="L28"/>
  <c r="M28"/>
  <c r="K28"/>
  <c r="L26"/>
  <c r="M26"/>
  <c r="K26"/>
  <c r="L24"/>
  <c r="M24"/>
  <c r="K24"/>
  <c r="L22"/>
  <c r="M22"/>
  <c r="K22"/>
  <c r="L20"/>
  <c r="M20"/>
  <c r="K20"/>
  <c r="L18"/>
  <c r="M18"/>
  <c r="K18"/>
  <c r="L16"/>
  <c r="M16"/>
  <c r="K16"/>
  <c r="L14"/>
  <c r="M14"/>
  <c r="K14"/>
  <c r="L12"/>
  <c r="M12"/>
  <c r="K12"/>
  <c r="L10"/>
  <c r="M10"/>
  <c r="K10"/>
  <c r="L8"/>
  <c r="M8"/>
  <c r="K8"/>
  <c r="L6"/>
  <c r="M6"/>
  <c r="K6"/>
  <c r="L29"/>
  <c r="M29"/>
  <c r="K29"/>
  <c r="L27"/>
  <c r="M27"/>
  <c r="K27"/>
  <c r="L25"/>
  <c r="M25"/>
  <c r="K25"/>
  <c r="L23"/>
  <c r="M23"/>
  <c r="K23"/>
  <c r="L21"/>
  <c r="M21"/>
  <c r="K21"/>
  <c r="L19"/>
  <c r="M19"/>
  <c r="K19"/>
  <c r="L17"/>
  <c r="M17"/>
  <c r="K17"/>
  <c r="L15"/>
  <c r="M15"/>
  <c r="K15"/>
  <c r="L13"/>
  <c r="M13"/>
  <c r="K13"/>
  <c r="L11"/>
  <c r="M11"/>
  <c r="K11"/>
  <c r="L9"/>
  <c r="M9"/>
  <c r="K9"/>
  <c r="L7"/>
  <c r="M7"/>
  <c r="K7"/>
  <c r="T13" i="6"/>
  <c r="U13"/>
  <c r="S13"/>
  <c r="T26"/>
  <c r="S26"/>
  <c r="T27"/>
  <c r="S27"/>
  <c r="U27"/>
  <c r="T30"/>
  <c r="S30"/>
  <c r="U30"/>
  <c r="B10" i="7"/>
  <c r="B12"/>
  <c r="B14"/>
  <c r="B16"/>
  <c r="B18"/>
  <c r="B20"/>
  <c r="B22"/>
  <c r="B24"/>
  <c r="B26"/>
  <c r="B28"/>
  <c r="B29"/>
  <c r="B30"/>
  <c r="B31"/>
  <c r="B32"/>
  <c r="C32" s="1"/>
  <c r="B9"/>
  <c r="B11"/>
  <c r="B13"/>
  <c r="B15"/>
  <c r="B17"/>
  <c r="B19"/>
  <c r="B21"/>
  <c r="B23"/>
  <c r="B25"/>
  <c r="B27"/>
  <c r="T21"/>
  <c r="S21"/>
  <c r="U21"/>
  <c r="T23"/>
  <c r="S23"/>
  <c r="U23"/>
  <c r="D10"/>
  <c r="D12"/>
  <c r="D14"/>
  <c r="D16"/>
  <c r="D18"/>
  <c r="D20"/>
  <c r="D22"/>
  <c r="D24"/>
  <c r="D26"/>
  <c r="D28"/>
  <c r="D29"/>
  <c r="D30"/>
  <c r="D31"/>
  <c r="D32"/>
  <c r="E32" s="1"/>
  <c r="D9"/>
  <c r="D11"/>
  <c r="D13"/>
  <c r="D15"/>
  <c r="D17"/>
  <c r="D19"/>
  <c r="D21"/>
  <c r="D23"/>
  <c r="D25"/>
  <c r="D27"/>
  <c r="T20"/>
  <c r="S20"/>
  <c r="U20"/>
  <c r="T22"/>
  <c r="S22"/>
  <c r="U22"/>
  <c r="I22" i="8"/>
  <c r="J22"/>
  <c r="I31"/>
  <c r="J31"/>
  <c r="H31"/>
  <c r="T15"/>
  <c r="S15"/>
  <c r="U15"/>
  <c r="T21"/>
  <c r="S21"/>
  <c r="U21"/>
  <c r="I12"/>
  <c r="H12"/>
  <c r="J12"/>
  <c r="I21"/>
  <c r="J21"/>
  <c r="H21"/>
  <c r="I27"/>
  <c r="H27"/>
  <c r="J27"/>
  <c r="T14"/>
  <c r="S14"/>
  <c r="U14"/>
  <c r="T20"/>
  <c r="S20"/>
  <c r="U20"/>
  <c r="T22"/>
  <c r="S22"/>
  <c r="U22"/>
  <c r="U31"/>
  <c r="T31"/>
  <c r="I26"/>
  <c r="H26"/>
  <c r="J26"/>
  <c r="S10" i="4"/>
  <c r="U10"/>
  <c r="T10"/>
  <c r="S12"/>
  <c r="U12"/>
  <c r="T12"/>
  <c r="S14"/>
  <c r="U14"/>
  <c r="T14"/>
  <c r="S16"/>
  <c r="U16"/>
  <c r="T16"/>
  <c r="S18"/>
  <c r="U18"/>
  <c r="T18"/>
  <c r="S20"/>
  <c r="U20"/>
  <c r="T20"/>
  <c r="S22"/>
  <c r="U22"/>
  <c r="T22"/>
  <c r="S24"/>
  <c r="U24"/>
  <c r="T24"/>
  <c r="S26"/>
  <c r="U26"/>
  <c r="T26"/>
  <c r="S28"/>
  <c r="U28"/>
  <c r="T28"/>
  <c r="S30"/>
  <c r="U30"/>
  <c r="T30"/>
  <c r="S32"/>
  <c r="U32"/>
  <c r="T32"/>
  <c r="S9"/>
  <c r="U9"/>
  <c r="T9"/>
  <c r="S11"/>
  <c r="U11"/>
  <c r="T11"/>
  <c r="S13"/>
  <c r="U13"/>
  <c r="T13"/>
  <c r="S15"/>
  <c r="U15"/>
  <c r="T15"/>
  <c r="S17"/>
  <c r="U17"/>
  <c r="T17"/>
  <c r="S19"/>
  <c r="U19"/>
  <c r="T19"/>
  <c r="S21"/>
  <c r="U21"/>
  <c r="T21"/>
  <c r="S23"/>
  <c r="U23"/>
  <c r="T23"/>
  <c r="S25"/>
  <c r="U25"/>
  <c r="T25"/>
  <c r="S27"/>
  <c r="U27"/>
  <c r="T27"/>
  <c r="S29"/>
  <c r="U29"/>
  <c r="T29"/>
  <c r="S31"/>
  <c r="U31"/>
  <c r="T31"/>
  <c r="H10"/>
  <c r="J10"/>
  <c r="I10"/>
  <c r="H12"/>
  <c r="J12"/>
  <c r="I12"/>
  <c r="H14"/>
  <c r="J14"/>
  <c r="I14"/>
  <c r="H16"/>
  <c r="J16"/>
  <c r="I16"/>
  <c r="H18"/>
  <c r="J18"/>
  <c r="I18"/>
  <c r="H20"/>
  <c r="J20"/>
  <c r="I20"/>
  <c r="H22"/>
  <c r="J22"/>
  <c r="I22"/>
  <c r="H24"/>
  <c r="J24"/>
  <c r="I24"/>
  <c r="H26"/>
  <c r="J26"/>
  <c r="I26"/>
  <c r="H28"/>
  <c r="J28"/>
  <c r="I28"/>
  <c r="H30"/>
  <c r="J30"/>
  <c r="I30"/>
  <c r="H32"/>
  <c r="J32"/>
  <c r="I32"/>
  <c r="H34"/>
  <c r="J34"/>
  <c r="I34"/>
  <c r="H9"/>
  <c r="J9"/>
  <c r="I9"/>
  <c r="H11"/>
  <c r="J11"/>
  <c r="I11"/>
  <c r="H13"/>
  <c r="J13"/>
  <c r="I13"/>
  <c r="H15"/>
  <c r="J15"/>
  <c r="I15"/>
  <c r="H17"/>
  <c r="J17"/>
  <c r="I17"/>
  <c r="H19"/>
  <c r="J19"/>
  <c r="I19"/>
  <c r="H21"/>
  <c r="J21"/>
  <c r="I21"/>
  <c r="H23"/>
  <c r="J23"/>
  <c r="I23"/>
  <c r="H25"/>
  <c r="J25"/>
  <c r="I25"/>
  <c r="H27"/>
  <c r="J27"/>
  <c r="I27"/>
  <c r="H29"/>
  <c r="J29"/>
  <c r="I29"/>
  <c r="H31"/>
  <c r="J31"/>
  <c r="I31"/>
  <c r="H33"/>
  <c r="J33"/>
  <c r="I33"/>
  <c r="S10" i="11"/>
  <c r="U10"/>
  <c r="T10"/>
  <c r="S12"/>
  <c r="U12"/>
  <c r="T12"/>
  <c r="S14"/>
  <c r="U14"/>
  <c r="T14"/>
  <c r="S16"/>
  <c r="U16"/>
  <c r="T16"/>
  <c r="S18"/>
  <c r="U18"/>
  <c r="T18"/>
  <c r="S20"/>
  <c r="U20"/>
  <c r="T20"/>
  <c r="S22"/>
  <c r="U22"/>
  <c r="T22"/>
  <c r="S24"/>
  <c r="U24"/>
  <c r="T24"/>
  <c r="S26"/>
  <c r="U26"/>
  <c r="T26"/>
  <c r="S28"/>
  <c r="U28"/>
  <c r="T28"/>
  <c r="S30"/>
  <c r="U30"/>
  <c r="T30"/>
  <c r="S32"/>
  <c r="U32"/>
  <c r="T32"/>
  <c r="S9"/>
  <c r="U9"/>
  <c r="T9"/>
  <c r="S11"/>
  <c r="U11"/>
  <c r="T11"/>
  <c r="S13"/>
  <c r="U13"/>
  <c r="T13"/>
  <c r="S15"/>
  <c r="U15"/>
  <c r="T15"/>
  <c r="S17"/>
  <c r="U17"/>
  <c r="T17"/>
  <c r="S19"/>
  <c r="U19"/>
  <c r="T19"/>
  <c r="S21"/>
  <c r="U21"/>
  <c r="T21"/>
  <c r="S23"/>
  <c r="U23"/>
  <c r="T23"/>
  <c r="S25"/>
  <c r="U25"/>
  <c r="T25"/>
  <c r="S27"/>
  <c r="U27"/>
  <c r="T27"/>
  <c r="S29"/>
  <c r="U29"/>
  <c r="T29"/>
  <c r="S31"/>
  <c r="U31"/>
  <c r="T31"/>
  <c r="H10"/>
  <c r="J10"/>
  <c r="I10"/>
  <c r="H12"/>
  <c r="J12"/>
  <c r="I12"/>
  <c r="H14"/>
  <c r="J14"/>
  <c r="I14"/>
  <c r="H16"/>
  <c r="J16"/>
  <c r="I16"/>
  <c r="H18"/>
  <c r="J18"/>
  <c r="I18"/>
  <c r="H20"/>
  <c r="J20"/>
  <c r="I20"/>
  <c r="H22"/>
  <c r="J22"/>
  <c r="I22"/>
  <c r="H24"/>
  <c r="J24"/>
  <c r="I24"/>
  <c r="H26"/>
  <c r="J26"/>
  <c r="I26"/>
  <c r="H28"/>
  <c r="J28"/>
  <c r="I28"/>
  <c r="H30"/>
  <c r="J30"/>
  <c r="I30"/>
  <c r="H32"/>
  <c r="J32"/>
  <c r="I32"/>
  <c r="H34"/>
  <c r="J34"/>
  <c r="I34"/>
  <c r="H9"/>
  <c r="J9"/>
  <c r="I9"/>
  <c r="H11"/>
  <c r="J11"/>
  <c r="I11"/>
  <c r="H13"/>
  <c r="J13"/>
  <c r="I13"/>
  <c r="H15"/>
  <c r="J15"/>
  <c r="I15"/>
  <c r="H17"/>
  <c r="J17"/>
  <c r="I17"/>
  <c r="H19"/>
  <c r="J19"/>
  <c r="I19"/>
  <c r="H21"/>
  <c r="J21"/>
  <c r="I21"/>
  <c r="H23"/>
  <c r="J23"/>
  <c r="I23"/>
  <c r="H25"/>
  <c r="J25"/>
  <c r="I25"/>
  <c r="H27"/>
  <c r="J27"/>
  <c r="I27"/>
  <c r="H29"/>
  <c r="J29"/>
  <c r="I29"/>
  <c r="H31"/>
  <c r="J31"/>
  <c r="I31"/>
  <c r="H33"/>
  <c r="J33"/>
  <c r="I33"/>
  <c r="S10" i="5"/>
  <c r="U10"/>
  <c r="T10"/>
  <c r="S12"/>
  <c r="U12"/>
  <c r="T12"/>
  <c r="S14"/>
  <c r="U14"/>
  <c r="T14"/>
  <c r="S16"/>
  <c r="U16"/>
  <c r="T16"/>
  <c r="S18"/>
  <c r="U18"/>
  <c r="T18"/>
  <c r="S20"/>
  <c r="U20"/>
  <c r="T20"/>
  <c r="S22"/>
  <c r="U22"/>
  <c r="T22"/>
  <c r="S24"/>
  <c r="U24"/>
  <c r="T24"/>
  <c r="S26"/>
  <c r="U26"/>
  <c r="T26"/>
  <c r="S28"/>
  <c r="U28"/>
  <c r="T28"/>
  <c r="S30"/>
  <c r="U30"/>
  <c r="T30"/>
  <c r="S32"/>
  <c r="U32"/>
  <c r="T32"/>
  <c r="S9"/>
  <c r="U9"/>
  <c r="T9"/>
  <c r="S11"/>
  <c r="U11"/>
  <c r="T11"/>
  <c r="S13"/>
  <c r="U13"/>
  <c r="T13"/>
  <c r="S15"/>
  <c r="U15"/>
  <c r="T15"/>
  <c r="S17"/>
  <c r="U17"/>
  <c r="T17"/>
  <c r="S19"/>
  <c r="U19"/>
  <c r="T19"/>
  <c r="S21"/>
  <c r="U21"/>
  <c r="T21"/>
  <c r="S23"/>
  <c r="U23"/>
  <c r="T23"/>
  <c r="S25"/>
  <c r="U25"/>
  <c r="T25"/>
  <c r="S27"/>
  <c r="U27"/>
  <c r="T27"/>
  <c r="S29"/>
  <c r="U29"/>
  <c r="T29"/>
  <c r="S31"/>
  <c r="U31"/>
  <c r="T31"/>
  <c r="H10"/>
  <c r="J10"/>
  <c r="I10"/>
  <c r="H12"/>
  <c r="J12"/>
  <c r="I12"/>
  <c r="H14"/>
  <c r="J14"/>
  <c r="I14"/>
  <c r="H16"/>
  <c r="J16"/>
  <c r="I16"/>
  <c r="H18"/>
  <c r="J18"/>
  <c r="I18"/>
  <c r="H20"/>
  <c r="J20"/>
  <c r="I20"/>
  <c r="H22"/>
  <c r="J22"/>
  <c r="I22"/>
  <c r="H24"/>
  <c r="J24"/>
  <c r="I24"/>
  <c r="H26"/>
  <c r="J26"/>
  <c r="I26"/>
  <c r="H28"/>
  <c r="J28"/>
  <c r="I28"/>
  <c r="H30"/>
  <c r="J30"/>
  <c r="I30"/>
  <c r="H32"/>
  <c r="J32"/>
  <c r="I32"/>
  <c r="H34"/>
  <c r="J34"/>
  <c r="I34"/>
  <c r="H9"/>
  <c r="J9"/>
  <c r="I9"/>
  <c r="H11"/>
  <c r="J11"/>
  <c r="I11"/>
  <c r="H13"/>
  <c r="J13"/>
  <c r="I13"/>
  <c r="H15"/>
  <c r="J15"/>
  <c r="I15"/>
  <c r="H17"/>
  <c r="J17"/>
  <c r="I17"/>
  <c r="H19"/>
  <c r="J19"/>
  <c r="I19"/>
  <c r="H21"/>
  <c r="J21"/>
  <c r="I21"/>
  <c r="H23"/>
  <c r="J23"/>
  <c r="I23"/>
  <c r="H25"/>
  <c r="J25"/>
  <c r="I25"/>
  <c r="H27"/>
  <c r="J27"/>
  <c r="I27"/>
  <c r="H29"/>
  <c r="J29"/>
  <c r="I29"/>
  <c r="H31"/>
  <c r="J31"/>
  <c r="I31"/>
  <c r="H33"/>
  <c r="J33"/>
  <c r="I33"/>
  <c r="S9" i="6"/>
  <c r="U9"/>
  <c r="T9"/>
  <c r="S16"/>
  <c r="U16"/>
  <c r="T16"/>
  <c r="S18"/>
  <c r="U18"/>
  <c r="T18"/>
  <c r="S21"/>
  <c r="U21"/>
  <c r="T21"/>
  <c r="S10"/>
  <c r="U10"/>
  <c r="T10"/>
  <c r="S17"/>
  <c r="U17"/>
  <c r="T17"/>
  <c r="S20"/>
  <c r="U20"/>
  <c r="T20"/>
  <c r="S22"/>
  <c r="U22"/>
  <c r="T22"/>
  <c r="H15"/>
  <c r="J15"/>
  <c r="I15"/>
  <c r="H17"/>
  <c r="J17"/>
  <c r="I17"/>
  <c r="H19"/>
  <c r="J19"/>
  <c r="I19"/>
  <c r="H16"/>
  <c r="J16"/>
  <c r="I16"/>
  <c r="H18"/>
  <c r="J18"/>
  <c r="I18"/>
  <c r="S34" i="7"/>
  <c r="U34"/>
  <c r="T34"/>
  <c r="S14"/>
  <c r="U14"/>
  <c r="T14"/>
  <c r="S10" i="8"/>
  <c r="U10"/>
  <c r="T10"/>
  <c r="S28"/>
  <c r="U28"/>
  <c r="T28"/>
  <c r="S27"/>
  <c r="U27"/>
  <c r="T27"/>
  <c r="H8"/>
  <c r="J8"/>
  <c r="I8"/>
  <c r="H10"/>
  <c r="J10"/>
  <c r="I10"/>
  <c r="H29"/>
  <c r="J29"/>
  <c r="I29"/>
  <c r="H9"/>
  <c r="J9"/>
  <c r="I9"/>
  <c r="H14"/>
  <c r="J14"/>
  <c r="I14"/>
  <c r="O8" i="4"/>
  <c r="D7" i="8"/>
  <c r="C25" i="7" l="1"/>
  <c r="E25" s="1"/>
  <c r="C21"/>
  <c r="E21" s="1"/>
  <c r="C17"/>
  <c r="E17" s="1"/>
  <c r="C13"/>
  <c r="E13" s="1"/>
  <c r="C9"/>
  <c r="E9" s="1"/>
  <c r="C31"/>
  <c r="E31" s="1"/>
  <c r="C29"/>
  <c r="E29" s="1"/>
  <c r="C26"/>
  <c r="E26" s="1"/>
  <c r="C22"/>
  <c r="E22" s="1"/>
  <c r="C18"/>
  <c r="E18" s="1"/>
  <c r="C14"/>
  <c r="E14" s="1"/>
  <c r="C10"/>
  <c r="E10" s="1"/>
  <c r="H32"/>
  <c r="I32"/>
  <c r="J32"/>
  <c r="C27"/>
  <c r="E27"/>
  <c r="C23"/>
  <c r="E23"/>
  <c r="C19"/>
  <c r="E19"/>
  <c r="C15"/>
  <c r="E15"/>
  <c r="C11"/>
  <c r="E11"/>
  <c r="C30"/>
  <c r="E30"/>
  <c r="C28"/>
  <c r="E28"/>
  <c r="C24"/>
  <c r="E24"/>
  <c r="C20"/>
  <c r="E20"/>
  <c r="C16"/>
  <c r="E16"/>
  <c r="C12"/>
  <c r="E12"/>
  <c r="N7" i="11"/>
  <c r="P7" s="1"/>
  <c r="S7" s="1"/>
  <c r="N7" i="5"/>
  <c r="P7" s="1"/>
  <c r="S7" s="1"/>
  <c r="C7"/>
  <c r="E7" s="1"/>
  <c r="H7" s="1"/>
  <c r="C7" i="6"/>
  <c r="E7" s="1"/>
  <c r="H7" s="1"/>
  <c r="N7" i="7"/>
  <c r="P7" s="1"/>
  <c r="C6" i="8"/>
  <c r="E6" s="1"/>
  <c r="H6" s="1"/>
  <c r="M8" i="4"/>
  <c r="B8"/>
  <c r="M8" i="11"/>
  <c r="B8"/>
  <c r="M8" i="5"/>
  <c r="B8"/>
  <c r="M8" i="6"/>
  <c r="B8"/>
  <c r="M8" i="7"/>
  <c r="B8"/>
  <c r="M7" i="8"/>
  <c r="B7"/>
  <c r="N33" i="4"/>
  <c r="O33" s="1"/>
  <c r="N34"/>
  <c r="O34" s="1"/>
  <c r="N33" i="11"/>
  <c r="O33" s="1"/>
  <c r="N34"/>
  <c r="O34" s="1"/>
  <c r="C33" i="7"/>
  <c r="D33" s="1"/>
  <c r="C34"/>
  <c r="D34" s="1"/>
  <c r="I14" l="1"/>
  <c r="J14"/>
  <c r="H14"/>
  <c r="I22"/>
  <c r="J22"/>
  <c r="H22"/>
  <c r="I29"/>
  <c r="H29"/>
  <c r="J29"/>
  <c r="I9"/>
  <c r="H9"/>
  <c r="J9"/>
  <c r="I17"/>
  <c r="H17"/>
  <c r="J17"/>
  <c r="I25"/>
  <c r="H25"/>
  <c r="J25"/>
  <c r="I10"/>
  <c r="J10"/>
  <c r="H10"/>
  <c r="I18"/>
  <c r="J18"/>
  <c r="H18"/>
  <c r="I26"/>
  <c r="J26"/>
  <c r="H26"/>
  <c r="H31"/>
  <c r="J31"/>
  <c r="I31"/>
  <c r="I13"/>
  <c r="H13"/>
  <c r="J13"/>
  <c r="I21"/>
  <c r="H21"/>
  <c r="J21"/>
  <c r="I12"/>
  <c r="J12"/>
  <c r="H12"/>
  <c r="I16"/>
  <c r="J16"/>
  <c r="H16"/>
  <c r="I20"/>
  <c r="J20"/>
  <c r="H20"/>
  <c r="I24"/>
  <c r="J24"/>
  <c r="H24"/>
  <c r="I28"/>
  <c r="H28"/>
  <c r="J28"/>
  <c r="I30"/>
  <c r="H30"/>
  <c r="J30"/>
  <c r="I11"/>
  <c r="H11"/>
  <c r="J11"/>
  <c r="I15"/>
  <c r="H15"/>
  <c r="J15"/>
  <c r="I19"/>
  <c r="H19"/>
  <c r="J19"/>
  <c r="I23"/>
  <c r="H23"/>
  <c r="J23"/>
  <c r="I27"/>
  <c r="H27"/>
  <c r="J27"/>
  <c r="T7"/>
  <c r="S7"/>
  <c r="N8" i="4"/>
  <c r="P8" s="1"/>
  <c r="S8" s="1"/>
  <c r="C8"/>
  <c r="E8" s="1"/>
  <c r="H8" s="1"/>
  <c r="N8" i="11"/>
  <c r="P8" s="1"/>
  <c r="S8" s="1"/>
  <c r="T7"/>
  <c r="U7"/>
  <c r="C8"/>
  <c r="E8" s="1"/>
  <c r="H8" s="1"/>
  <c r="U7" i="5"/>
  <c r="T7"/>
  <c r="N8"/>
  <c r="P8" s="1"/>
  <c r="S8" s="1"/>
  <c r="N8" i="6"/>
  <c r="P8" s="1"/>
  <c r="S8" s="1"/>
  <c r="N8" i="7"/>
  <c r="P8" s="1"/>
  <c r="U7"/>
  <c r="N7" i="8"/>
  <c r="P7" s="1"/>
  <c r="C8" i="5"/>
  <c r="E8" s="1"/>
  <c r="H8" s="1"/>
  <c r="J7"/>
  <c r="I7"/>
  <c r="J7" i="6"/>
  <c r="I7"/>
  <c r="C8"/>
  <c r="E8" s="1"/>
  <c r="H8" s="1"/>
  <c r="C8" i="7"/>
  <c r="E8" s="1"/>
  <c r="H8" s="1"/>
  <c r="I6" i="8"/>
  <c r="J6"/>
  <c r="C7"/>
  <c r="E7" s="1"/>
  <c r="H7" s="1"/>
  <c r="N6"/>
  <c r="P6" s="1"/>
  <c r="C7" i="4"/>
  <c r="E7" s="1"/>
  <c r="H7" s="1"/>
  <c r="N7"/>
  <c r="P7" s="1"/>
  <c r="S7" s="1"/>
  <c r="C7" i="11"/>
  <c r="E7" s="1"/>
  <c r="H7" s="1"/>
  <c r="N7" i="6"/>
  <c r="P7" s="1"/>
  <c r="S7" s="1"/>
  <c r="C7" i="7"/>
  <c r="E7" s="1"/>
  <c r="H7" s="1"/>
  <c r="T6" i="8" l="1"/>
  <c r="S6"/>
  <c r="T7"/>
  <c r="S7"/>
  <c r="T8" i="7"/>
  <c r="S8"/>
  <c r="U7" i="4"/>
  <c r="T7"/>
  <c r="T8"/>
  <c r="U8"/>
  <c r="J7"/>
  <c r="I7"/>
  <c r="J8"/>
  <c r="I8"/>
  <c r="U8" i="11"/>
  <c r="T8"/>
  <c r="J7"/>
  <c r="I7"/>
  <c r="I8"/>
  <c r="J8"/>
  <c r="T8" i="5"/>
  <c r="U8"/>
  <c r="U7" i="6"/>
  <c r="T7"/>
  <c r="T8"/>
  <c r="U8"/>
  <c r="U8" i="7"/>
  <c r="U6" i="8"/>
  <c r="U7"/>
  <c r="I8" i="5"/>
  <c r="J8"/>
  <c r="I8" i="6"/>
  <c r="J8"/>
  <c r="I8" i="7"/>
  <c r="J8"/>
  <c r="J7"/>
  <c r="I7"/>
  <c r="J7" i="8"/>
  <c r="I7"/>
</calcChain>
</file>

<file path=xl/sharedStrings.xml><?xml version="1.0" encoding="utf-8"?>
<sst xmlns="http://schemas.openxmlformats.org/spreadsheetml/2006/main" count="237" uniqueCount="71">
  <si>
    <t>Maquinista "A" y Chofer de Autolelevador</t>
  </si>
  <si>
    <t>Sueldo Básico</t>
  </si>
  <si>
    <t>Antigüedad</t>
  </si>
  <si>
    <t>Presentismo</t>
  </si>
  <si>
    <t>Premio Estímulo</t>
  </si>
  <si>
    <t>T O T A L</t>
  </si>
  <si>
    <t>Al ingreso</t>
  </si>
  <si>
    <t>Maquinista "B"</t>
  </si>
  <si>
    <t>Ayudante de Máquina</t>
  </si>
  <si>
    <t>Capataces</t>
  </si>
  <si>
    <t>Encargado de Cámaras</t>
  </si>
  <si>
    <t>Oficial de Mantenimiento</t>
  </si>
  <si>
    <t>Medio Oficial de Mantenimiento</t>
  </si>
  <si>
    <t>Ayudante de Mantenimiento</t>
  </si>
  <si>
    <t>Peón de Mantenimiento</t>
  </si>
  <si>
    <t>Choferes</t>
  </si>
  <si>
    <t>Administrativo "A" Especializado</t>
  </si>
  <si>
    <t>TABLA   DE   SALARIOS</t>
  </si>
  <si>
    <t>Complementario No Administrativo</t>
  </si>
  <si>
    <t>Administrativo "B" Auxiliar</t>
  </si>
  <si>
    <t>Obrero / Portero / Sereno</t>
  </si>
  <si>
    <t xml:space="preserve"> -  2  -</t>
  </si>
  <si>
    <t xml:space="preserve"> -  14  -</t>
  </si>
  <si>
    <t xml:space="preserve"> -  4  -</t>
  </si>
  <si>
    <t xml:space="preserve"> -  12  -</t>
  </si>
  <si>
    <t xml:space="preserve"> -  6  -</t>
  </si>
  <si>
    <t xml:space="preserve"> -  10  -</t>
  </si>
  <si>
    <t xml:space="preserve"> -  8  -</t>
  </si>
  <si>
    <t xml:space="preserve">            VIGENTE</t>
  </si>
  <si>
    <t xml:space="preserve">           Jurisdicción Río Negro, Neuquén y La pampa</t>
  </si>
  <si>
    <r>
      <t xml:space="preserve">   </t>
    </r>
    <r>
      <rPr>
        <b/>
        <sz val="7"/>
        <rFont val="Arial"/>
        <family val="2"/>
      </rPr>
      <t>SECCIONAL CIPOLLETTI</t>
    </r>
    <r>
      <rPr>
        <sz val="7"/>
        <rFont val="Arial"/>
        <family val="2"/>
      </rPr>
      <t xml:space="preserve"> - Personería Gremial nº 141</t>
    </r>
  </si>
  <si>
    <t xml:space="preserve">   M.Muñoz 635  (8324) Cipolletti - Río Negro-  CC.392  -Tel: (0299) 4781305 /2144 /5390</t>
  </si>
  <si>
    <t xml:space="preserve"> -  3  -</t>
  </si>
  <si>
    <t xml:space="preserve"> -  1  -</t>
  </si>
  <si>
    <t xml:space="preserve"> -  13  -</t>
  </si>
  <si>
    <t xml:space="preserve"> -  5  -</t>
  </si>
  <si>
    <t xml:space="preserve"> -  11  -</t>
  </si>
  <si>
    <t xml:space="preserve"> -  7  -</t>
  </si>
  <si>
    <t xml:space="preserve"> -  9  -</t>
  </si>
  <si>
    <t>Horas               50 %</t>
  </si>
  <si>
    <t>Horas              100 %</t>
  </si>
  <si>
    <t>S.T.I.H.M.P.R.A.</t>
  </si>
  <si>
    <r>
      <rPr>
        <b/>
        <sz val="14"/>
        <rFont val="Stencil"/>
        <family val="5"/>
      </rPr>
      <t xml:space="preserve">                        </t>
    </r>
    <r>
      <rPr>
        <b/>
        <u/>
        <sz val="14"/>
        <rFont val="Stencil"/>
        <family val="5"/>
      </rPr>
      <t>Período</t>
    </r>
  </si>
  <si>
    <t xml:space="preserve">                               ESCALA  SALARIAL  ELABORADA  EN BASE AL CONTENIDO DEL</t>
  </si>
  <si>
    <t>I N D I C E</t>
  </si>
  <si>
    <t>PAGINA</t>
  </si>
  <si>
    <t>CONTENIDO</t>
  </si>
  <si>
    <t>Maquinista "A" y Chofer de Autoelevador</t>
  </si>
  <si>
    <t xml:space="preserve"> ENERO  a  DICIEMBRE  2018</t>
  </si>
  <si>
    <t>ENERO a DICIEMBRE 2018</t>
  </si>
  <si>
    <t>SUB - T O T A L</t>
  </si>
  <si>
    <t>PREMIO      CALIDAD</t>
  </si>
  <si>
    <t>Suma No Remun</t>
  </si>
  <si>
    <t>SUB-T O T A L</t>
  </si>
  <si>
    <t xml:space="preserve">                                        ACTA   ACUERDO   S.T.I.H.M.P.R.A.-  C.A.F.I.  26/02/2018</t>
  </si>
  <si>
    <r>
      <t xml:space="preserve">    </t>
    </r>
    <r>
      <rPr>
        <b/>
        <u/>
        <sz val="7"/>
        <rFont val="Arial"/>
        <family val="2"/>
      </rPr>
      <t>e-mail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: stihmpra@stihmprarn.com.ar</t>
    </r>
  </si>
  <si>
    <r>
      <t>web</t>
    </r>
    <r>
      <rPr>
        <sz val="7"/>
        <rFont val="Arial"/>
        <family val="2"/>
      </rPr>
      <t>: www.stihmprarn.com.ar</t>
    </r>
  </si>
  <si>
    <t>Suma Gratificat</t>
  </si>
  <si>
    <t>Suma Gratif</t>
  </si>
  <si>
    <t>TEMPERATURISTA</t>
  </si>
  <si>
    <t>Art. Nº 7 CCT 232/94:</t>
  </si>
  <si>
    <t>Sobre la presente escala deberá incrementarse la</t>
  </si>
  <si>
    <t>sobreasignación establecida en el art.nº 7 del CCT</t>
  </si>
  <si>
    <t>232/94 en vigencia.</t>
  </si>
  <si>
    <t>Claúsula SEGUNDA Acta acuerdo MTSS 26/02/2018:</t>
  </si>
  <si>
    <t>Las partes convienen el pago de un bono extraordi-</t>
  </si>
  <si>
    <t>nario  $ 5520 ,  no  remunerativo  pagadero  de  la</t>
  </si>
  <si>
    <t>siguiente forma: en seis cuotas bimestrales con ven-</t>
  </si>
  <si>
    <t>cimiento la primera conjuntamente con el salario</t>
  </si>
  <si>
    <t>del mes de febrero, abril, junio, agosto, octubre y</t>
  </si>
  <si>
    <t>de diciembre del año 2018,-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</si>
</sst>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65" formatCode="0.0000"/>
    <numFmt numFmtId="166" formatCode="0.0"/>
    <numFmt numFmtId="167" formatCode="0.000"/>
    <numFmt numFmtId="168" formatCode="0.00000"/>
  </numFmts>
  <fonts count="33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Benguiat Frisky"/>
      <family val="4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2"/>
      <name val="Stencil"/>
      <family val="5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26"/>
      <name val="Stencil"/>
      <family val="5"/>
    </font>
    <font>
      <b/>
      <u/>
      <sz val="14"/>
      <name val="Stencil"/>
      <family val="5"/>
    </font>
    <font>
      <b/>
      <sz val="15"/>
      <name val="Stencil"/>
      <family val="5"/>
    </font>
    <font>
      <sz val="11"/>
      <name val="Arial"/>
      <family val="2"/>
    </font>
    <font>
      <sz val="12"/>
      <name val="Arial"/>
      <family val="2"/>
    </font>
    <font>
      <sz val="10"/>
      <name val="Stencil"/>
      <family val="5"/>
    </font>
    <font>
      <sz val="5.5"/>
      <name val="Arial Narrow"/>
      <family val="2"/>
    </font>
    <font>
      <b/>
      <sz val="5.5"/>
      <name val="Arial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22"/>
      <color rgb="FF0000FF"/>
      <name val="Stencil"/>
      <family val="5"/>
    </font>
    <font>
      <b/>
      <sz val="14"/>
      <name val="Stencil"/>
      <family val="5"/>
    </font>
    <font>
      <sz val="14"/>
      <name val="Arial Black"/>
      <family val="2"/>
    </font>
    <font>
      <sz val="5.5"/>
      <name val="Arial"/>
      <family val="2"/>
    </font>
    <font>
      <sz val="6"/>
      <name val="Arial Narrow"/>
      <family val="2"/>
    </font>
    <font>
      <u/>
      <sz val="10"/>
      <name val="Arial Black"/>
      <family val="2"/>
    </font>
    <font>
      <b/>
      <u/>
      <sz val="10"/>
      <name val="Arial"/>
      <family val="2"/>
    </font>
    <font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0" fontId="3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/>
    <xf numFmtId="0" fontId="8" fillId="0" borderId="0" xfId="0" applyFont="1" applyFill="1" applyBorder="1"/>
    <xf numFmtId="2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quotePrefix="1" applyFont="1" applyAlignment="1">
      <alignment horizontal="center"/>
    </xf>
    <xf numFmtId="2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vertical="center"/>
    </xf>
    <xf numFmtId="165" fontId="0" fillId="0" borderId="0" xfId="0" applyNumberFormat="1"/>
    <xf numFmtId="164" fontId="12" fillId="0" borderId="3" xfId="0" applyNumberFormat="1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9" fillId="0" borderId="0" xfId="0" applyFont="1" applyBorder="1"/>
    <xf numFmtId="0" fontId="19" fillId="0" borderId="0" xfId="0" applyFont="1"/>
    <xf numFmtId="2" fontId="14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23" fillId="0" borderId="0" xfId="0" applyNumberFormat="1" applyFont="1"/>
    <xf numFmtId="2" fontId="24" fillId="0" borderId="11" xfId="0" applyNumberFormat="1" applyFont="1" applyFill="1" applyBorder="1"/>
    <xf numFmtId="0" fontId="0" fillId="0" borderId="12" xfId="0" applyFill="1" applyBorder="1"/>
    <xf numFmtId="164" fontId="12" fillId="0" borderId="4" xfId="0" applyNumberFormat="1" applyFont="1" applyFill="1" applyBorder="1" applyAlignment="1">
      <alignment vertical="center"/>
    </xf>
    <xf numFmtId="0" fontId="0" fillId="0" borderId="12" xfId="0" applyBorder="1"/>
    <xf numFmtId="0" fontId="0" fillId="0" borderId="13" xfId="0" applyFill="1" applyBorder="1"/>
    <xf numFmtId="166" fontId="0" fillId="0" borderId="0" xfId="0" applyNumberFormat="1"/>
    <xf numFmtId="4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16" xfId="0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19" xfId="0" applyBorder="1"/>
    <xf numFmtId="0" fontId="12" fillId="0" borderId="20" xfId="0" applyFont="1" applyBorder="1" applyAlignment="1">
      <alignment horizontal="center"/>
    </xf>
    <xf numFmtId="0" fontId="12" fillId="0" borderId="0" xfId="0" applyFont="1" applyBorder="1"/>
    <xf numFmtId="0" fontId="0" fillId="0" borderId="21" xfId="0" applyBorder="1"/>
    <xf numFmtId="0" fontId="12" fillId="0" borderId="15" xfId="0" applyFont="1" applyBorder="1"/>
    <xf numFmtId="0" fontId="0" fillId="0" borderId="15" xfId="0" applyBorder="1"/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15" xfId="0" applyFont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/>
    <xf numFmtId="167" fontId="0" fillId="0" borderId="0" xfId="0" applyNumberFormat="1"/>
    <xf numFmtId="2" fontId="14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0" fillId="0" borderId="22" xfId="0" applyBorder="1"/>
    <xf numFmtId="168" fontId="0" fillId="0" borderId="0" xfId="0" applyNumberFormat="1"/>
    <xf numFmtId="167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2" fontId="24" fillId="0" borderId="22" xfId="0" applyNumberFormat="1" applyFont="1" applyFill="1" applyBorder="1"/>
    <xf numFmtId="4" fontId="4" fillId="0" borderId="4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/>
    </xf>
    <xf numFmtId="4" fontId="12" fillId="0" borderId="3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28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3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 shrinkToFit="1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N21"/>
  <sheetViews>
    <sheetView tabSelected="1" zoomScale="75" zoomScaleNormal="50" workbookViewId="0">
      <selection activeCell="B1" sqref="B1"/>
    </sheetView>
  </sheetViews>
  <sheetFormatPr baseColWidth="10" defaultRowHeight="12.75"/>
  <cols>
    <col min="7" max="7" width="16.28515625" customWidth="1"/>
    <col min="8" max="8" width="9.5703125" customWidth="1"/>
    <col min="12" max="12" width="9.85546875" customWidth="1"/>
    <col min="13" max="13" width="1.5703125" customWidth="1"/>
    <col min="14" max="14" width="23.28515625" customWidth="1"/>
  </cols>
  <sheetData>
    <row r="1" spans="8:14" ht="105" customHeight="1">
      <c r="H1" s="1"/>
    </row>
    <row r="2" spans="8:14" ht="13.5" customHeight="1">
      <c r="H2" s="1"/>
    </row>
    <row r="3" spans="8:14" ht="12" customHeight="1">
      <c r="H3" s="1"/>
    </row>
    <row r="4" spans="8:14" ht="34.5">
      <c r="I4" s="149" t="s">
        <v>17</v>
      </c>
      <c r="J4" s="149"/>
      <c r="K4" s="149"/>
      <c r="L4" s="149"/>
      <c r="M4" s="149"/>
      <c r="N4" s="149"/>
    </row>
    <row r="5" spans="8:14" ht="32.25" customHeight="1">
      <c r="I5" s="149" t="s">
        <v>28</v>
      </c>
      <c r="J5" s="149"/>
      <c r="K5" s="149"/>
      <c r="L5" s="149"/>
      <c r="M5" s="149"/>
      <c r="N5" s="149"/>
    </row>
    <row r="6" spans="8:14" ht="17.25" customHeight="1">
      <c r="I6" s="41"/>
    </row>
    <row r="7" spans="8:14" ht="16.5" customHeight="1">
      <c r="I7" s="150" t="s">
        <v>42</v>
      </c>
      <c r="J7" s="150"/>
      <c r="K7" s="150"/>
      <c r="L7" s="150"/>
      <c r="M7" s="150"/>
      <c r="N7" s="150"/>
    </row>
    <row r="8" spans="8:14" ht="30" customHeight="1">
      <c r="I8" s="151" t="s">
        <v>48</v>
      </c>
      <c r="J8" s="151"/>
      <c r="K8" s="151"/>
      <c r="L8" s="151"/>
      <c r="M8" s="151"/>
      <c r="N8" s="151"/>
    </row>
    <row r="9" spans="8:14" ht="24.75" customHeight="1">
      <c r="H9" s="152" t="s">
        <v>29</v>
      </c>
      <c r="I9" s="152"/>
      <c r="J9" s="152"/>
      <c r="K9" s="152"/>
      <c r="L9" s="152"/>
      <c r="M9" s="152"/>
      <c r="N9" s="152"/>
    </row>
    <row r="10" spans="8:14" s="42" customFormat="1" ht="26.25" customHeight="1">
      <c r="J10" s="43"/>
      <c r="K10" s="43"/>
      <c r="L10" s="43"/>
      <c r="M10" s="43"/>
      <c r="N10" s="43"/>
    </row>
    <row r="11" spans="8:14" s="42" customFormat="1" ht="24.95" customHeight="1">
      <c r="H11" s="14"/>
      <c r="J11" s="43"/>
      <c r="K11" s="43"/>
      <c r="L11" s="43"/>
      <c r="M11" s="43"/>
      <c r="N11" s="43"/>
    </row>
    <row r="12" spans="8:14" s="42" customFormat="1" ht="24.95" customHeight="1">
      <c r="H12" s="148" t="s">
        <v>43</v>
      </c>
      <c r="I12" s="148"/>
      <c r="J12" s="148"/>
      <c r="K12" s="148"/>
      <c r="L12" s="148"/>
      <c r="M12" s="148"/>
      <c r="N12" s="148"/>
    </row>
    <row r="13" spans="8:14" s="42" customFormat="1" ht="24.95" customHeight="1">
      <c r="H13" s="153" t="s">
        <v>54</v>
      </c>
      <c r="I13" s="153"/>
      <c r="J13" s="153"/>
      <c r="K13" s="153"/>
      <c r="L13" s="153"/>
      <c r="M13" s="153"/>
      <c r="N13" s="153"/>
    </row>
    <row r="14" spans="8:14" s="42" customFormat="1" ht="24.95" customHeight="1">
      <c r="H14" s="148"/>
      <c r="I14" s="148"/>
      <c r="J14" s="148"/>
      <c r="K14" s="148"/>
      <c r="L14" s="148"/>
      <c r="M14" s="148"/>
      <c r="N14" s="148"/>
    </row>
    <row r="15" spans="8:14" s="42" customFormat="1" ht="24.95" customHeight="1">
      <c r="H15" s="148"/>
      <c r="I15" s="148"/>
      <c r="J15" s="148"/>
      <c r="K15" s="148"/>
      <c r="L15" s="148"/>
      <c r="M15" s="148"/>
      <c r="N15" s="148"/>
    </row>
    <row r="16" spans="8:14" s="42" customFormat="1" ht="24.95" customHeight="1">
      <c r="J16" s="44"/>
      <c r="K16" s="44"/>
      <c r="L16" s="44"/>
      <c r="M16" s="44"/>
      <c r="N16" s="44"/>
    </row>
    <row r="17" spans="8:14" s="42" customFormat="1" ht="24.95" customHeight="1">
      <c r="I17" s="9"/>
    </row>
    <row r="18" spans="8:14" s="42" customFormat="1" ht="24.95" customHeight="1">
      <c r="I18" s="9"/>
      <c r="J18" s="31"/>
    </row>
    <row r="19" spans="8:14" s="42" customFormat="1" ht="24.95" customHeight="1">
      <c r="H19" s="14"/>
      <c r="I19" s="9"/>
    </row>
    <row r="20" spans="8:14" s="6" customFormat="1" ht="11.25">
      <c r="H20" s="11" t="s">
        <v>30</v>
      </c>
      <c r="L20" s="12" t="s">
        <v>55</v>
      </c>
    </row>
    <row r="21" spans="8:14" s="6" customFormat="1" ht="11.25">
      <c r="H21" s="11" t="s">
        <v>31</v>
      </c>
      <c r="M21" s="10"/>
      <c r="N21" s="13" t="s">
        <v>56</v>
      </c>
    </row>
  </sheetData>
  <mergeCells count="9">
    <mergeCell ref="H15:N15"/>
    <mergeCell ref="I4:N4"/>
    <mergeCell ref="I5:N5"/>
    <mergeCell ref="I7:N7"/>
    <mergeCell ref="I8:N8"/>
    <mergeCell ref="H9:N9"/>
    <mergeCell ref="H12:N12"/>
    <mergeCell ref="H13:N13"/>
    <mergeCell ref="H14:N14"/>
  </mergeCells>
  <phoneticPr fontId="13" type="noConversion"/>
  <printOptions horizontalCentered="1"/>
  <pageMargins left="0.78740157480314965" right="0.39370078740157483" top="0.47244094488188981" bottom="0.43307086614173229" header="0" footer="0"/>
  <pageSetup paperSize="5" scale="93" orientation="landscape" horizontalDpi="300" verticalDpi="300" r:id="rId1"/>
  <headerFooter alignWithMargins="0"/>
  <legacyDrawing r:id="rId2"/>
  <oleObjects>
    <oleObject progId="CorelDraw.Gráfico.9" shapeId="10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opLeftCell="A2" workbookViewId="0">
      <selection activeCell="A4" sqref="A4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8.42578125" style="3" customWidth="1"/>
    <col min="7" max="7" width="8.7109375" style="3" customWidth="1"/>
    <col min="8" max="8" width="11.140625" style="3" customWidth="1"/>
    <col min="9" max="10" width="7.7109375" style="3" customWidth="1"/>
    <col min="11" max="11" width="23.5703125" customWidth="1"/>
    <col min="12" max="12" width="7.7109375" customWidth="1"/>
    <col min="13" max="13" width="8.7109375" customWidth="1"/>
    <col min="14" max="15" width="7.7109375" customWidth="1"/>
    <col min="16" max="16" width="10.5703125" style="3" customWidth="1"/>
    <col min="17" max="17" width="9" style="3" customWidth="1"/>
    <col min="18" max="18" width="8.7109375" style="3" customWidth="1"/>
    <col min="19" max="19" width="10.7109375" style="3" customWidth="1"/>
    <col min="20" max="20" width="7.7109375" style="2" customWidth="1"/>
    <col min="21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54" t="s">
        <v>41</v>
      </c>
      <c r="L2" s="54" t="s">
        <v>41</v>
      </c>
    </row>
    <row r="3" spans="1:30" ht="13.5" thickBot="1">
      <c r="A3" s="26" t="s">
        <v>27</v>
      </c>
      <c r="U3" s="26" t="s">
        <v>38</v>
      </c>
    </row>
    <row r="4" spans="1:30" ht="16.5" thickBot="1">
      <c r="A4" s="3" t="s">
        <v>12</v>
      </c>
      <c r="G4" s="55" t="str">
        <f>+'Maq A'!J2</f>
        <v>ENERO a DICIEMBRE 2018</v>
      </c>
      <c r="H4" s="95"/>
      <c r="I4" s="100"/>
      <c r="J4" s="58"/>
      <c r="K4" s="5"/>
      <c r="L4" s="3" t="s">
        <v>13</v>
      </c>
      <c r="R4" s="55" t="str">
        <f>+'Maq A'!J2</f>
        <v>ENERO a DICIEMBRE 2018</v>
      </c>
      <c r="S4" s="95"/>
      <c r="T4" s="100"/>
      <c r="U4" s="58"/>
      <c r="V4" s="19"/>
      <c r="W4" s="20"/>
      <c r="X4" s="4"/>
      <c r="Y4" s="5"/>
      <c r="Z4" s="8"/>
      <c r="AA4" s="8"/>
      <c r="AB4" s="5"/>
      <c r="AC4" s="5"/>
      <c r="AD4" s="5"/>
    </row>
    <row r="5" spans="1:30" ht="21" customHeight="1" thickBot="1">
      <c r="T5" s="8"/>
      <c r="U5" s="5"/>
      <c r="V5" s="19"/>
      <c r="W5" s="20"/>
      <c r="X5" s="4"/>
      <c r="Y5" s="5"/>
      <c r="Z5" s="8"/>
      <c r="AA5" s="8"/>
      <c r="AB5" s="5"/>
      <c r="AC5" s="5"/>
      <c r="AD5" s="5"/>
    </row>
    <row r="6" spans="1:30" s="11" customFormat="1" ht="24.75" customHeight="1">
      <c r="A6" s="127" t="s">
        <v>2</v>
      </c>
      <c r="B6" s="128" t="s">
        <v>1</v>
      </c>
      <c r="C6" s="129" t="s">
        <v>3</v>
      </c>
      <c r="D6" s="129" t="s">
        <v>4</v>
      </c>
      <c r="E6" s="130" t="s">
        <v>53</v>
      </c>
      <c r="F6" s="128" t="s">
        <v>51</v>
      </c>
      <c r="G6" s="128" t="s">
        <v>57</v>
      </c>
      <c r="H6" s="130" t="s">
        <v>5</v>
      </c>
      <c r="I6" s="128" t="s">
        <v>39</v>
      </c>
      <c r="J6" s="131" t="s">
        <v>40</v>
      </c>
      <c r="K6" s="15"/>
      <c r="L6" s="127" t="s">
        <v>2</v>
      </c>
      <c r="M6" s="128" t="s">
        <v>1</v>
      </c>
      <c r="N6" s="129" t="s">
        <v>3</v>
      </c>
      <c r="O6" s="129" t="s">
        <v>4</v>
      </c>
      <c r="P6" s="130" t="s">
        <v>53</v>
      </c>
      <c r="Q6" s="128" t="s">
        <v>51</v>
      </c>
      <c r="R6" s="128" t="s">
        <v>52</v>
      </c>
      <c r="S6" s="130" t="s">
        <v>5</v>
      </c>
      <c r="T6" s="128" t="s">
        <v>39</v>
      </c>
      <c r="U6" s="131" t="s">
        <v>40</v>
      </c>
      <c r="V6" s="18"/>
      <c r="W6" s="18"/>
      <c r="X6" s="18"/>
      <c r="Y6" s="18"/>
      <c r="Z6" s="18"/>
      <c r="AA6" s="18"/>
      <c r="AB6" s="18"/>
      <c r="AC6" s="18"/>
      <c r="AD6" s="21"/>
    </row>
    <row r="7" spans="1:30" s="39" customFormat="1" ht="21.95" customHeight="1">
      <c r="A7" s="40" t="s">
        <v>6</v>
      </c>
      <c r="B7" s="110">
        <v>16195.3</v>
      </c>
      <c r="C7" s="110">
        <f>B7*20/100</f>
        <v>3239.06</v>
      </c>
      <c r="D7" s="110">
        <v>2884.38</v>
      </c>
      <c r="E7" s="111">
        <f t="shared" ref="E7:E8" si="0">SUM(B7:D7)</f>
        <v>22318.74</v>
      </c>
      <c r="F7" s="112">
        <v>1804</v>
      </c>
      <c r="G7" s="112">
        <v>1000</v>
      </c>
      <c r="H7" s="114">
        <f t="shared" ref="H7:H34" si="1">SUM(E7:G7)</f>
        <v>25122.74</v>
      </c>
      <c r="I7" s="115">
        <f>E7/200*1.5</f>
        <v>167.39055000000002</v>
      </c>
      <c r="J7" s="116">
        <f>E7/200*2</f>
        <v>223.18740000000003</v>
      </c>
      <c r="K7" s="22"/>
      <c r="L7" s="40" t="s">
        <v>6</v>
      </c>
      <c r="M7" s="110">
        <v>15951.44</v>
      </c>
      <c r="N7" s="110">
        <f>M7*20/100</f>
        <v>3190.288</v>
      </c>
      <c r="O7" s="110">
        <v>2840.95</v>
      </c>
      <c r="P7" s="111">
        <f t="shared" ref="P7:P8" si="2">SUM(M7:O7)</f>
        <v>21982.678</v>
      </c>
      <c r="Q7" s="112">
        <v>1776</v>
      </c>
      <c r="R7" s="112">
        <v>1000</v>
      </c>
      <c r="S7" s="114">
        <f t="shared" ref="S7:S32" si="3">SUM(P7:R7)</f>
        <v>24758.678</v>
      </c>
      <c r="T7" s="115">
        <f>P7/200*1.5</f>
        <v>164.87008499999999</v>
      </c>
      <c r="U7" s="116">
        <f>P7/200*2</f>
        <v>219.82677999999999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7">
        <v>1</v>
      </c>
      <c r="B8" s="135">
        <f>($B$7*1.5%*A8)+$B$7</f>
        <v>16438.229499999998</v>
      </c>
      <c r="C8" s="110">
        <f t="shared" ref="C8" si="4">B8*20/100</f>
        <v>3287.6458999999995</v>
      </c>
      <c r="D8" s="110">
        <f>+$D$7+$D$7*0.015*A8</f>
        <v>2927.6457</v>
      </c>
      <c r="E8" s="111">
        <f t="shared" si="0"/>
        <v>22653.521099999998</v>
      </c>
      <c r="F8" s="112">
        <f>+$F$7+$F$7*0.015*A8</f>
        <v>1831.06</v>
      </c>
      <c r="G8" s="112">
        <v>1000</v>
      </c>
      <c r="H8" s="114">
        <f t="shared" si="1"/>
        <v>25484.581099999999</v>
      </c>
      <c r="I8" s="115">
        <f t="shared" ref="I8" si="5">E8/200*1.5</f>
        <v>169.90140824999997</v>
      </c>
      <c r="J8" s="116">
        <f t="shared" ref="J8" si="6">E8/200*2</f>
        <v>226.53521099999998</v>
      </c>
      <c r="K8" s="16"/>
      <c r="L8" s="117">
        <v>1</v>
      </c>
      <c r="M8" s="135">
        <f>($M$7*1.5%*L8)+$M$7</f>
        <v>16190.711600000001</v>
      </c>
      <c r="N8" s="110">
        <f t="shared" ref="N8" si="7">M8*20/100</f>
        <v>3238.1423200000004</v>
      </c>
      <c r="O8" s="110">
        <f>+$O$7+$O$7*0.015*L8</f>
        <v>2883.5642499999999</v>
      </c>
      <c r="P8" s="111">
        <f t="shared" si="2"/>
        <v>22312.418170000001</v>
      </c>
      <c r="Q8" s="112">
        <f>+$Q$7+$Q$7*0.015*L8</f>
        <v>1802.64</v>
      </c>
      <c r="R8" s="112">
        <v>1000</v>
      </c>
      <c r="S8" s="114">
        <f t="shared" si="3"/>
        <v>25115.05817</v>
      </c>
      <c r="T8" s="115">
        <f t="shared" ref="T8" si="8">P8/200*1.5</f>
        <v>167.34313627500001</v>
      </c>
      <c r="U8" s="116">
        <f t="shared" ref="U8" si="9">P8/200*2</f>
        <v>223.12418170000001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7">
        <v>2</v>
      </c>
      <c r="B9" s="135">
        <f t="shared" ref="B9:B34" si="10">($B$7*1.5%*A9)+$B$7</f>
        <v>16681.159</v>
      </c>
      <c r="C9" s="110">
        <f t="shared" ref="C9:C34" si="11">B9*20/100</f>
        <v>3336.2318</v>
      </c>
      <c r="D9" s="110">
        <f t="shared" ref="D9:D34" si="12">+$D$7+$D$7*0.015*A9</f>
        <v>2970.9114</v>
      </c>
      <c r="E9" s="111">
        <f t="shared" ref="E9:E34" si="13">SUM(B9:D9)</f>
        <v>22988.302200000002</v>
      </c>
      <c r="F9" s="112">
        <f t="shared" ref="F9:F34" si="14">+$F$7+$F$7*0.015*A9</f>
        <v>1858.12</v>
      </c>
      <c r="G9" s="112">
        <v>1000</v>
      </c>
      <c r="H9" s="114">
        <f t="shared" si="1"/>
        <v>25846.422200000001</v>
      </c>
      <c r="I9" s="115">
        <f t="shared" ref="I9:I34" si="15">E9/200*1.5</f>
        <v>172.41226650000002</v>
      </c>
      <c r="J9" s="116">
        <f t="shared" ref="J9:J34" si="16">E9/200*2</f>
        <v>229.88302200000001</v>
      </c>
      <c r="K9" s="16"/>
      <c r="L9" s="117">
        <v>2</v>
      </c>
      <c r="M9" s="135">
        <f t="shared" ref="M9:M32" si="17">($M$7*1.5%*L9)+$M$7</f>
        <v>16429.983199999999</v>
      </c>
      <c r="N9" s="110">
        <f t="shared" ref="N9:N32" si="18">M9*20/100</f>
        <v>3285.9966399999998</v>
      </c>
      <c r="O9" s="110">
        <f t="shared" ref="O9:O32" si="19">+$O$7+$O$7*0.015*L9</f>
        <v>2926.1785</v>
      </c>
      <c r="P9" s="111">
        <f t="shared" ref="P9:P32" si="20">SUM(M9:O9)</f>
        <v>22642.158340000002</v>
      </c>
      <c r="Q9" s="112">
        <f t="shared" ref="Q9:Q32" si="21">+$Q$7+$Q$7*0.015*L9</f>
        <v>1829.28</v>
      </c>
      <c r="R9" s="112">
        <v>1000</v>
      </c>
      <c r="S9" s="114">
        <f t="shared" si="3"/>
        <v>25471.438340000001</v>
      </c>
      <c r="T9" s="115">
        <f t="shared" ref="T9:T32" si="22">P9/200*1.5</f>
        <v>169.81618755000002</v>
      </c>
      <c r="U9" s="116">
        <f t="shared" ref="U9:U32" si="23">P9/200*2</f>
        <v>226.42158340000003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7">
        <v>3</v>
      </c>
      <c r="B10" s="135">
        <f t="shared" si="10"/>
        <v>16924.088499999998</v>
      </c>
      <c r="C10" s="110">
        <f t="shared" si="11"/>
        <v>3384.8176999999996</v>
      </c>
      <c r="D10" s="110">
        <f t="shared" si="12"/>
        <v>3014.1770999999999</v>
      </c>
      <c r="E10" s="111">
        <f t="shared" si="13"/>
        <v>23323.083299999998</v>
      </c>
      <c r="F10" s="112">
        <f t="shared" si="14"/>
        <v>1885.18</v>
      </c>
      <c r="G10" s="112">
        <v>1000</v>
      </c>
      <c r="H10" s="114">
        <f t="shared" si="1"/>
        <v>26208.263299999999</v>
      </c>
      <c r="I10" s="115">
        <f t="shared" si="15"/>
        <v>174.92312475</v>
      </c>
      <c r="J10" s="116">
        <f t="shared" si="16"/>
        <v>233.23083299999999</v>
      </c>
      <c r="K10" s="16"/>
      <c r="L10" s="117">
        <v>3</v>
      </c>
      <c r="M10" s="135">
        <f t="shared" si="17"/>
        <v>16669.254799999999</v>
      </c>
      <c r="N10" s="110">
        <f t="shared" si="18"/>
        <v>3333.8509599999998</v>
      </c>
      <c r="O10" s="110">
        <f t="shared" si="19"/>
        <v>2968.7927499999996</v>
      </c>
      <c r="P10" s="111">
        <f t="shared" si="20"/>
        <v>22971.898509999999</v>
      </c>
      <c r="Q10" s="112">
        <f t="shared" si="21"/>
        <v>1855.92</v>
      </c>
      <c r="R10" s="112">
        <v>1000</v>
      </c>
      <c r="S10" s="114">
        <f t="shared" si="3"/>
        <v>25827.818509999997</v>
      </c>
      <c r="T10" s="115">
        <f t="shared" si="22"/>
        <v>172.28923882499998</v>
      </c>
      <c r="U10" s="116">
        <f t="shared" si="23"/>
        <v>229.7189851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7">
        <v>4</v>
      </c>
      <c r="B11" s="135">
        <f t="shared" si="10"/>
        <v>17167.018</v>
      </c>
      <c r="C11" s="110">
        <f t="shared" si="11"/>
        <v>3433.4035999999996</v>
      </c>
      <c r="D11" s="110">
        <f t="shared" si="12"/>
        <v>3057.4428000000003</v>
      </c>
      <c r="E11" s="111">
        <f t="shared" si="13"/>
        <v>23657.864400000002</v>
      </c>
      <c r="F11" s="112">
        <f t="shared" si="14"/>
        <v>1912.24</v>
      </c>
      <c r="G11" s="112">
        <v>1000</v>
      </c>
      <c r="H11" s="114">
        <f t="shared" si="1"/>
        <v>26570.104400000004</v>
      </c>
      <c r="I11" s="115">
        <f t="shared" si="15"/>
        <v>177.43398300000001</v>
      </c>
      <c r="J11" s="116">
        <f t="shared" si="16"/>
        <v>236.57864400000003</v>
      </c>
      <c r="K11" s="16"/>
      <c r="L11" s="117">
        <v>4</v>
      </c>
      <c r="M11" s="135">
        <f t="shared" si="17"/>
        <v>16908.526399999999</v>
      </c>
      <c r="N11" s="110">
        <f t="shared" si="18"/>
        <v>3381.7052800000001</v>
      </c>
      <c r="O11" s="110">
        <f t="shared" si="19"/>
        <v>3011.4069999999997</v>
      </c>
      <c r="P11" s="111">
        <f t="shared" si="20"/>
        <v>23301.638679999996</v>
      </c>
      <c r="Q11" s="112">
        <f t="shared" si="21"/>
        <v>1882.56</v>
      </c>
      <c r="R11" s="112">
        <v>1000</v>
      </c>
      <c r="S11" s="114">
        <f t="shared" si="3"/>
        <v>26184.198679999998</v>
      </c>
      <c r="T11" s="115">
        <f t="shared" si="22"/>
        <v>174.76229009999997</v>
      </c>
      <c r="U11" s="116">
        <f t="shared" si="23"/>
        <v>233.01638679999996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7">
        <v>5</v>
      </c>
      <c r="B12" s="135">
        <f t="shared" si="10"/>
        <v>17409.947499999998</v>
      </c>
      <c r="C12" s="110">
        <f t="shared" si="11"/>
        <v>3481.9894999999997</v>
      </c>
      <c r="D12" s="110">
        <f t="shared" si="12"/>
        <v>3100.7085000000002</v>
      </c>
      <c r="E12" s="111">
        <f t="shared" si="13"/>
        <v>23992.645499999999</v>
      </c>
      <c r="F12" s="112">
        <f t="shared" si="14"/>
        <v>1939.3</v>
      </c>
      <c r="G12" s="112">
        <v>1000</v>
      </c>
      <c r="H12" s="114">
        <f t="shared" si="1"/>
        <v>26931.945499999998</v>
      </c>
      <c r="I12" s="115">
        <f t="shared" si="15"/>
        <v>179.94484124999997</v>
      </c>
      <c r="J12" s="116">
        <f t="shared" si="16"/>
        <v>239.92645499999998</v>
      </c>
      <c r="K12" s="16"/>
      <c r="L12" s="117">
        <v>5</v>
      </c>
      <c r="M12" s="135">
        <f t="shared" si="17"/>
        <v>17147.797999999999</v>
      </c>
      <c r="N12" s="110">
        <f t="shared" si="18"/>
        <v>3429.5595999999996</v>
      </c>
      <c r="O12" s="110">
        <f t="shared" si="19"/>
        <v>3054.0212499999998</v>
      </c>
      <c r="P12" s="111">
        <f t="shared" si="20"/>
        <v>23631.378850000001</v>
      </c>
      <c r="Q12" s="112">
        <f t="shared" si="21"/>
        <v>1909.2</v>
      </c>
      <c r="R12" s="112">
        <v>1000</v>
      </c>
      <c r="S12" s="114">
        <f t="shared" si="3"/>
        <v>26540.578850000002</v>
      </c>
      <c r="T12" s="115">
        <f t="shared" si="22"/>
        <v>177.23534137500002</v>
      </c>
      <c r="U12" s="116">
        <f t="shared" si="23"/>
        <v>236.31378850000002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7">
        <v>6</v>
      </c>
      <c r="B13" s="135">
        <f t="shared" si="10"/>
        <v>17652.877</v>
      </c>
      <c r="C13" s="110">
        <f t="shared" si="11"/>
        <v>3530.5754000000002</v>
      </c>
      <c r="D13" s="110">
        <f t="shared" si="12"/>
        <v>3143.9742000000001</v>
      </c>
      <c r="E13" s="111">
        <f t="shared" si="13"/>
        <v>24327.426600000003</v>
      </c>
      <c r="F13" s="112">
        <f t="shared" si="14"/>
        <v>1966.36</v>
      </c>
      <c r="G13" s="112">
        <v>1000</v>
      </c>
      <c r="H13" s="114">
        <f t="shared" si="1"/>
        <v>27293.786600000003</v>
      </c>
      <c r="I13" s="115">
        <f t="shared" si="15"/>
        <v>182.45569950000001</v>
      </c>
      <c r="J13" s="116">
        <f t="shared" si="16"/>
        <v>243.27426600000001</v>
      </c>
      <c r="K13" s="16"/>
      <c r="L13" s="117">
        <v>6</v>
      </c>
      <c r="M13" s="135">
        <f t="shared" si="17"/>
        <v>17387.069599999999</v>
      </c>
      <c r="N13" s="110">
        <f t="shared" si="18"/>
        <v>3477.41392</v>
      </c>
      <c r="O13" s="110">
        <f t="shared" si="19"/>
        <v>3096.6354999999999</v>
      </c>
      <c r="P13" s="111">
        <f t="shared" si="20"/>
        <v>23961.119019999998</v>
      </c>
      <c r="Q13" s="112">
        <f t="shared" si="21"/>
        <v>1935.84</v>
      </c>
      <c r="R13" s="112">
        <v>1000</v>
      </c>
      <c r="S13" s="114">
        <f t="shared" si="3"/>
        <v>26896.959019999998</v>
      </c>
      <c r="T13" s="115">
        <f t="shared" si="22"/>
        <v>179.70839264999998</v>
      </c>
      <c r="U13" s="116">
        <f t="shared" si="23"/>
        <v>239.61119019999998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7">
        <v>7</v>
      </c>
      <c r="B14" s="135">
        <f t="shared" si="10"/>
        <v>17895.806499999999</v>
      </c>
      <c r="C14" s="110">
        <f t="shared" si="11"/>
        <v>3579.1613000000002</v>
      </c>
      <c r="D14" s="110">
        <f t="shared" si="12"/>
        <v>3187.2399</v>
      </c>
      <c r="E14" s="111">
        <f t="shared" si="13"/>
        <v>24662.207699999999</v>
      </c>
      <c r="F14" s="112">
        <f t="shared" si="14"/>
        <v>1993.42</v>
      </c>
      <c r="G14" s="112">
        <v>1000</v>
      </c>
      <c r="H14" s="114">
        <f t="shared" si="1"/>
        <v>27655.627699999997</v>
      </c>
      <c r="I14" s="115">
        <f t="shared" si="15"/>
        <v>184.96655774999999</v>
      </c>
      <c r="J14" s="116">
        <f t="shared" si="16"/>
        <v>246.62207699999999</v>
      </c>
      <c r="K14" s="16"/>
      <c r="L14" s="117">
        <v>7</v>
      </c>
      <c r="M14" s="135">
        <f t="shared" si="17"/>
        <v>17626.341199999999</v>
      </c>
      <c r="N14" s="110">
        <f t="shared" si="18"/>
        <v>3525.2682399999994</v>
      </c>
      <c r="O14" s="110">
        <f t="shared" si="19"/>
        <v>3139.2497499999999</v>
      </c>
      <c r="P14" s="111">
        <f t="shared" si="20"/>
        <v>24290.859189999999</v>
      </c>
      <c r="Q14" s="112">
        <f t="shared" si="21"/>
        <v>1962.48</v>
      </c>
      <c r="R14" s="112">
        <v>1000</v>
      </c>
      <c r="S14" s="114">
        <f t="shared" si="3"/>
        <v>27253.339189999999</v>
      </c>
      <c r="T14" s="115">
        <f t="shared" si="22"/>
        <v>182.181443925</v>
      </c>
      <c r="U14" s="116">
        <f t="shared" si="23"/>
        <v>242.9085919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7">
        <v>8</v>
      </c>
      <c r="B15" s="135">
        <f t="shared" si="10"/>
        <v>18138.736000000001</v>
      </c>
      <c r="C15" s="110">
        <f t="shared" si="11"/>
        <v>3627.7472000000002</v>
      </c>
      <c r="D15" s="110">
        <f t="shared" si="12"/>
        <v>3230.5056</v>
      </c>
      <c r="E15" s="111">
        <f t="shared" si="13"/>
        <v>24996.988800000003</v>
      </c>
      <c r="F15" s="112">
        <f t="shared" si="14"/>
        <v>2020.48</v>
      </c>
      <c r="G15" s="112">
        <v>1000</v>
      </c>
      <c r="H15" s="114">
        <f t="shared" si="1"/>
        <v>28017.468800000002</v>
      </c>
      <c r="I15" s="115">
        <f t="shared" si="15"/>
        <v>187.47741600000001</v>
      </c>
      <c r="J15" s="116">
        <f t="shared" si="16"/>
        <v>249.96988800000003</v>
      </c>
      <c r="K15" s="16"/>
      <c r="L15" s="117">
        <v>8</v>
      </c>
      <c r="M15" s="135">
        <f t="shared" si="17"/>
        <v>17865.612799999999</v>
      </c>
      <c r="N15" s="110">
        <f t="shared" si="18"/>
        <v>3573.1225599999998</v>
      </c>
      <c r="O15" s="110">
        <f t="shared" si="19"/>
        <v>3181.8639999999996</v>
      </c>
      <c r="P15" s="111">
        <f t="shared" si="20"/>
        <v>24620.59936</v>
      </c>
      <c r="Q15" s="112">
        <f t="shared" si="21"/>
        <v>1989.12</v>
      </c>
      <c r="R15" s="112">
        <v>1000</v>
      </c>
      <c r="S15" s="114">
        <f t="shared" si="3"/>
        <v>27609.719359999999</v>
      </c>
      <c r="T15" s="115">
        <f t="shared" si="22"/>
        <v>184.65449519999999</v>
      </c>
      <c r="U15" s="116">
        <f t="shared" si="23"/>
        <v>246.2059936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7">
        <v>9</v>
      </c>
      <c r="B16" s="135">
        <f t="shared" si="10"/>
        <v>18381.665499999999</v>
      </c>
      <c r="C16" s="110">
        <f t="shared" si="11"/>
        <v>3676.3330999999998</v>
      </c>
      <c r="D16" s="110">
        <f t="shared" si="12"/>
        <v>3273.7713000000003</v>
      </c>
      <c r="E16" s="111">
        <f t="shared" si="13"/>
        <v>25331.769899999999</v>
      </c>
      <c r="F16" s="112">
        <f t="shared" si="14"/>
        <v>2047.54</v>
      </c>
      <c r="G16" s="112">
        <v>1000</v>
      </c>
      <c r="H16" s="114">
        <f t="shared" si="1"/>
        <v>28379.3099</v>
      </c>
      <c r="I16" s="115">
        <f t="shared" si="15"/>
        <v>189.98827425000002</v>
      </c>
      <c r="J16" s="116">
        <f t="shared" si="16"/>
        <v>253.317699</v>
      </c>
      <c r="K16" s="16"/>
      <c r="L16" s="117">
        <v>9</v>
      </c>
      <c r="M16" s="135">
        <f t="shared" si="17"/>
        <v>18104.884399999999</v>
      </c>
      <c r="N16" s="110">
        <f t="shared" si="18"/>
        <v>3620.9768799999997</v>
      </c>
      <c r="O16" s="110">
        <f t="shared" si="19"/>
        <v>3224.4782499999997</v>
      </c>
      <c r="P16" s="111">
        <f t="shared" si="20"/>
        <v>24950.339529999997</v>
      </c>
      <c r="Q16" s="112">
        <f t="shared" si="21"/>
        <v>2015.76</v>
      </c>
      <c r="R16" s="112">
        <v>1000</v>
      </c>
      <c r="S16" s="114">
        <f t="shared" si="3"/>
        <v>27966.099529999996</v>
      </c>
      <c r="T16" s="115">
        <f t="shared" si="22"/>
        <v>187.12754647499997</v>
      </c>
      <c r="U16" s="116">
        <f t="shared" si="23"/>
        <v>249.50339529999997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7">
        <v>10</v>
      </c>
      <c r="B17" s="135">
        <f t="shared" si="10"/>
        <v>18624.595000000001</v>
      </c>
      <c r="C17" s="110">
        <f t="shared" si="11"/>
        <v>3724.9190000000003</v>
      </c>
      <c r="D17" s="110">
        <f t="shared" si="12"/>
        <v>3317.0370000000003</v>
      </c>
      <c r="E17" s="111">
        <f t="shared" si="13"/>
        <v>25666.551000000003</v>
      </c>
      <c r="F17" s="112">
        <f t="shared" si="14"/>
        <v>2074.6</v>
      </c>
      <c r="G17" s="112">
        <v>1000</v>
      </c>
      <c r="H17" s="114">
        <f t="shared" si="1"/>
        <v>28741.151000000002</v>
      </c>
      <c r="I17" s="115">
        <f t="shared" si="15"/>
        <v>192.49913250000003</v>
      </c>
      <c r="J17" s="116">
        <f t="shared" si="16"/>
        <v>256.66551000000004</v>
      </c>
      <c r="K17" s="16"/>
      <c r="L17" s="117">
        <v>10</v>
      </c>
      <c r="M17" s="135">
        <f t="shared" si="17"/>
        <v>18344.155999999999</v>
      </c>
      <c r="N17" s="110">
        <f t="shared" si="18"/>
        <v>3668.8312000000001</v>
      </c>
      <c r="O17" s="110">
        <f t="shared" si="19"/>
        <v>3267.0924999999997</v>
      </c>
      <c r="P17" s="111">
        <f t="shared" si="20"/>
        <v>25280.079699999998</v>
      </c>
      <c r="Q17" s="112">
        <f t="shared" si="21"/>
        <v>2042.4</v>
      </c>
      <c r="R17" s="112">
        <v>1000</v>
      </c>
      <c r="S17" s="114">
        <f t="shared" si="3"/>
        <v>28322.4797</v>
      </c>
      <c r="T17" s="115">
        <f t="shared" si="22"/>
        <v>189.60059774999999</v>
      </c>
      <c r="U17" s="116">
        <f t="shared" si="23"/>
        <v>252.80079699999999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7">
        <v>11</v>
      </c>
      <c r="B18" s="135">
        <f t="shared" si="10"/>
        <v>18867.5245</v>
      </c>
      <c r="C18" s="110">
        <f t="shared" si="11"/>
        <v>3773.5048999999999</v>
      </c>
      <c r="D18" s="110">
        <f t="shared" si="12"/>
        <v>3360.3027000000002</v>
      </c>
      <c r="E18" s="111">
        <f t="shared" si="13"/>
        <v>26001.3321</v>
      </c>
      <c r="F18" s="112">
        <f t="shared" si="14"/>
        <v>2101.66</v>
      </c>
      <c r="G18" s="112">
        <v>1000</v>
      </c>
      <c r="H18" s="114">
        <f t="shared" si="1"/>
        <v>29102.992099999999</v>
      </c>
      <c r="I18" s="115">
        <f t="shared" si="15"/>
        <v>195.00999075000001</v>
      </c>
      <c r="J18" s="116">
        <f t="shared" si="16"/>
        <v>260.01332100000002</v>
      </c>
      <c r="K18" s="16"/>
      <c r="L18" s="117">
        <v>11</v>
      </c>
      <c r="M18" s="135">
        <f t="shared" si="17"/>
        <v>18583.427599999999</v>
      </c>
      <c r="N18" s="110">
        <f t="shared" si="18"/>
        <v>3716.6855199999995</v>
      </c>
      <c r="O18" s="110">
        <f t="shared" si="19"/>
        <v>3309.7067499999998</v>
      </c>
      <c r="P18" s="111">
        <f t="shared" si="20"/>
        <v>25609.819869999999</v>
      </c>
      <c r="Q18" s="112">
        <f t="shared" si="21"/>
        <v>2069.04</v>
      </c>
      <c r="R18" s="112">
        <v>1000</v>
      </c>
      <c r="S18" s="114">
        <f t="shared" si="3"/>
        <v>28678.85987</v>
      </c>
      <c r="T18" s="115">
        <f t="shared" si="22"/>
        <v>192.07364902500001</v>
      </c>
      <c r="U18" s="116">
        <f t="shared" si="23"/>
        <v>256.09819870000001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7">
        <v>12</v>
      </c>
      <c r="B19" s="135">
        <f t="shared" si="10"/>
        <v>19110.453999999998</v>
      </c>
      <c r="C19" s="110">
        <f t="shared" si="11"/>
        <v>3822.0907999999995</v>
      </c>
      <c r="D19" s="110">
        <f t="shared" si="12"/>
        <v>3403.5684000000001</v>
      </c>
      <c r="E19" s="111">
        <f t="shared" si="13"/>
        <v>26336.113199999996</v>
      </c>
      <c r="F19" s="112">
        <f t="shared" si="14"/>
        <v>2128.7199999999998</v>
      </c>
      <c r="G19" s="112">
        <v>1000</v>
      </c>
      <c r="H19" s="114">
        <f t="shared" si="1"/>
        <v>29464.833199999997</v>
      </c>
      <c r="I19" s="115">
        <f t="shared" si="15"/>
        <v>197.52084899999994</v>
      </c>
      <c r="J19" s="116">
        <f t="shared" si="16"/>
        <v>263.36113199999994</v>
      </c>
      <c r="K19" s="16"/>
      <c r="L19" s="117">
        <v>12</v>
      </c>
      <c r="M19" s="135">
        <f t="shared" si="17"/>
        <v>18822.699199999999</v>
      </c>
      <c r="N19" s="110">
        <f t="shared" si="18"/>
        <v>3764.5398399999999</v>
      </c>
      <c r="O19" s="110">
        <f t="shared" si="19"/>
        <v>3352.3209999999999</v>
      </c>
      <c r="P19" s="111">
        <f t="shared" si="20"/>
        <v>25939.56004</v>
      </c>
      <c r="Q19" s="112">
        <f t="shared" si="21"/>
        <v>2095.6799999999998</v>
      </c>
      <c r="R19" s="112">
        <v>1000</v>
      </c>
      <c r="S19" s="114">
        <f t="shared" si="3"/>
        <v>29035.240040000001</v>
      </c>
      <c r="T19" s="115">
        <f t="shared" si="22"/>
        <v>194.5467003</v>
      </c>
      <c r="U19" s="116">
        <f t="shared" si="23"/>
        <v>259.39560039999998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7">
        <v>13</v>
      </c>
      <c r="B20" s="135">
        <f t="shared" si="10"/>
        <v>19353.3835</v>
      </c>
      <c r="C20" s="110">
        <f t="shared" si="11"/>
        <v>3870.6767</v>
      </c>
      <c r="D20" s="110">
        <f t="shared" si="12"/>
        <v>3446.8341</v>
      </c>
      <c r="E20" s="111">
        <f t="shared" si="13"/>
        <v>26670.8943</v>
      </c>
      <c r="F20" s="112">
        <f t="shared" si="14"/>
        <v>2155.7799999999997</v>
      </c>
      <c r="G20" s="112">
        <v>1000</v>
      </c>
      <c r="H20" s="114">
        <f t="shared" si="1"/>
        <v>29826.674299999999</v>
      </c>
      <c r="I20" s="115">
        <f t="shared" si="15"/>
        <v>200.03170724999998</v>
      </c>
      <c r="J20" s="116">
        <f t="shared" si="16"/>
        <v>266.70894299999998</v>
      </c>
      <c r="K20" s="16"/>
      <c r="L20" s="117">
        <v>13</v>
      </c>
      <c r="M20" s="135">
        <f t="shared" si="17"/>
        <v>19061.970799999999</v>
      </c>
      <c r="N20" s="110">
        <f t="shared" si="18"/>
        <v>3812.3941599999998</v>
      </c>
      <c r="O20" s="110">
        <f t="shared" si="19"/>
        <v>3394.9352499999995</v>
      </c>
      <c r="P20" s="111">
        <f t="shared" si="20"/>
        <v>26269.300209999998</v>
      </c>
      <c r="Q20" s="112">
        <f t="shared" si="21"/>
        <v>2122.3200000000002</v>
      </c>
      <c r="R20" s="112">
        <v>1000</v>
      </c>
      <c r="S20" s="114">
        <f t="shared" si="3"/>
        <v>29391.620209999997</v>
      </c>
      <c r="T20" s="115">
        <f t="shared" si="22"/>
        <v>197.01975157499999</v>
      </c>
      <c r="U20" s="116">
        <f t="shared" si="23"/>
        <v>262.6930021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7">
        <v>14</v>
      </c>
      <c r="B21" s="135">
        <f t="shared" si="10"/>
        <v>19596.312999999998</v>
      </c>
      <c r="C21" s="110">
        <f t="shared" si="11"/>
        <v>3919.2625999999996</v>
      </c>
      <c r="D21" s="110">
        <f t="shared" si="12"/>
        <v>3490.0998</v>
      </c>
      <c r="E21" s="111">
        <f t="shared" si="13"/>
        <v>27005.675399999996</v>
      </c>
      <c r="F21" s="112">
        <f t="shared" si="14"/>
        <v>2182.84</v>
      </c>
      <c r="G21" s="112">
        <v>1000</v>
      </c>
      <c r="H21" s="114">
        <f t="shared" si="1"/>
        <v>30188.515399999997</v>
      </c>
      <c r="I21" s="115">
        <f t="shared" si="15"/>
        <v>202.54256549999997</v>
      </c>
      <c r="J21" s="116">
        <f t="shared" si="16"/>
        <v>270.05675399999996</v>
      </c>
      <c r="K21" s="16"/>
      <c r="L21" s="117">
        <v>14</v>
      </c>
      <c r="M21" s="135">
        <f t="shared" si="17"/>
        <v>19301.242399999999</v>
      </c>
      <c r="N21" s="110">
        <f t="shared" si="18"/>
        <v>3860.2484800000002</v>
      </c>
      <c r="O21" s="110">
        <f t="shared" si="19"/>
        <v>3437.5495000000001</v>
      </c>
      <c r="P21" s="111">
        <f t="shared" si="20"/>
        <v>26599.040379999999</v>
      </c>
      <c r="Q21" s="112">
        <f t="shared" si="21"/>
        <v>2148.96</v>
      </c>
      <c r="R21" s="112">
        <v>1000</v>
      </c>
      <c r="S21" s="114">
        <f t="shared" si="3"/>
        <v>29748.000379999998</v>
      </c>
      <c r="T21" s="115">
        <f t="shared" si="22"/>
        <v>199.49280284999998</v>
      </c>
      <c r="U21" s="116">
        <f t="shared" si="23"/>
        <v>265.99040379999997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7">
        <v>15</v>
      </c>
      <c r="B22" s="135">
        <f t="shared" si="10"/>
        <v>19839.2425</v>
      </c>
      <c r="C22" s="110">
        <f t="shared" si="11"/>
        <v>3967.8484999999996</v>
      </c>
      <c r="D22" s="110">
        <f t="shared" si="12"/>
        <v>3533.3654999999999</v>
      </c>
      <c r="E22" s="111">
        <f t="shared" si="13"/>
        <v>27340.4565</v>
      </c>
      <c r="F22" s="112">
        <f t="shared" si="14"/>
        <v>2209.9</v>
      </c>
      <c r="G22" s="112">
        <v>1000</v>
      </c>
      <c r="H22" s="114">
        <f t="shared" si="1"/>
        <v>30550.356500000002</v>
      </c>
      <c r="I22" s="115">
        <f t="shared" si="15"/>
        <v>205.05342374999998</v>
      </c>
      <c r="J22" s="116">
        <f t="shared" si="16"/>
        <v>273.40456499999999</v>
      </c>
      <c r="K22" s="16"/>
      <c r="L22" s="117">
        <v>15</v>
      </c>
      <c r="M22" s="135">
        <f t="shared" si="17"/>
        <v>19540.513999999999</v>
      </c>
      <c r="N22" s="110">
        <f t="shared" si="18"/>
        <v>3908.1027999999997</v>
      </c>
      <c r="O22" s="110">
        <f t="shared" si="19"/>
        <v>3480.1637499999997</v>
      </c>
      <c r="P22" s="111">
        <f t="shared" si="20"/>
        <v>26928.780549999999</v>
      </c>
      <c r="Q22" s="112">
        <f t="shared" si="21"/>
        <v>2175.6</v>
      </c>
      <c r="R22" s="112">
        <v>1000</v>
      </c>
      <c r="S22" s="114">
        <f t="shared" si="3"/>
        <v>30104.380549999998</v>
      </c>
      <c r="T22" s="115">
        <f t="shared" si="22"/>
        <v>201.96585412499999</v>
      </c>
      <c r="U22" s="116">
        <f t="shared" si="23"/>
        <v>269.28780549999999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7">
        <v>16</v>
      </c>
      <c r="B23" s="135">
        <f t="shared" si="10"/>
        <v>20082.171999999999</v>
      </c>
      <c r="C23" s="110">
        <f t="shared" si="11"/>
        <v>4016.4343999999996</v>
      </c>
      <c r="D23" s="110">
        <f t="shared" si="12"/>
        <v>3576.6312000000003</v>
      </c>
      <c r="E23" s="111">
        <f t="shared" si="13"/>
        <v>27675.237599999997</v>
      </c>
      <c r="F23" s="112">
        <f t="shared" si="14"/>
        <v>2236.96</v>
      </c>
      <c r="G23" s="112">
        <v>1000</v>
      </c>
      <c r="H23" s="114">
        <f t="shared" si="1"/>
        <v>30912.197599999996</v>
      </c>
      <c r="I23" s="115">
        <f t="shared" si="15"/>
        <v>207.56428199999999</v>
      </c>
      <c r="J23" s="116">
        <f t="shared" si="16"/>
        <v>276.75237599999997</v>
      </c>
      <c r="K23" s="16"/>
      <c r="L23" s="117">
        <v>16</v>
      </c>
      <c r="M23" s="135">
        <f t="shared" si="17"/>
        <v>19779.785599999999</v>
      </c>
      <c r="N23" s="110">
        <f t="shared" si="18"/>
        <v>3955.95712</v>
      </c>
      <c r="O23" s="110">
        <f t="shared" si="19"/>
        <v>3522.7779999999998</v>
      </c>
      <c r="P23" s="111">
        <f t="shared" si="20"/>
        <v>27258.520719999997</v>
      </c>
      <c r="Q23" s="112">
        <f t="shared" si="21"/>
        <v>2202.2399999999998</v>
      </c>
      <c r="R23" s="112">
        <v>1000</v>
      </c>
      <c r="S23" s="114">
        <f t="shared" si="3"/>
        <v>30460.760719999998</v>
      </c>
      <c r="T23" s="115">
        <f t="shared" si="22"/>
        <v>204.43890539999995</v>
      </c>
      <c r="U23" s="116">
        <f t="shared" si="23"/>
        <v>272.58520719999996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7">
        <v>17</v>
      </c>
      <c r="B24" s="135">
        <f t="shared" si="10"/>
        <v>20325.101499999997</v>
      </c>
      <c r="C24" s="110">
        <f t="shared" si="11"/>
        <v>4065.0202999999992</v>
      </c>
      <c r="D24" s="110">
        <f t="shared" si="12"/>
        <v>3619.8969000000002</v>
      </c>
      <c r="E24" s="111">
        <f t="shared" si="13"/>
        <v>28010.018699999997</v>
      </c>
      <c r="F24" s="112">
        <f t="shared" si="14"/>
        <v>2264.02</v>
      </c>
      <c r="G24" s="112">
        <v>1000</v>
      </c>
      <c r="H24" s="114">
        <f t="shared" si="1"/>
        <v>31274.038699999997</v>
      </c>
      <c r="I24" s="115">
        <f t="shared" si="15"/>
        <v>210.07514024999995</v>
      </c>
      <c r="J24" s="116">
        <f t="shared" si="16"/>
        <v>280.10018699999995</v>
      </c>
      <c r="K24" s="16"/>
      <c r="L24" s="117">
        <v>17</v>
      </c>
      <c r="M24" s="135">
        <f t="shared" si="17"/>
        <v>20019.057199999999</v>
      </c>
      <c r="N24" s="110">
        <f t="shared" si="18"/>
        <v>4003.8114399999995</v>
      </c>
      <c r="O24" s="110">
        <f t="shared" si="19"/>
        <v>3565.3922499999999</v>
      </c>
      <c r="P24" s="111">
        <f t="shared" si="20"/>
        <v>27588.260890000001</v>
      </c>
      <c r="Q24" s="112">
        <f t="shared" si="21"/>
        <v>2228.88</v>
      </c>
      <c r="R24" s="112">
        <v>1000</v>
      </c>
      <c r="S24" s="114">
        <f t="shared" si="3"/>
        <v>30817.140890000002</v>
      </c>
      <c r="T24" s="115">
        <f t="shared" si="22"/>
        <v>206.91195667500003</v>
      </c>
      <c r="U24" s="116">
        <f t="shared" si="23"/>
        <v>275.88260890000004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7">
        <v>18</v>
      </c>
      <c r="B25" s="135">
        <f t="shared" si="10"/>
        <v>20568.030999999999</v>
      </c>
      <c r="C25" s="110">
        <f t="shared" si="11"/>
        <v>4113.6062000000002</v>
      </c>
      <c r="D25" s="110">
        <f t="shared" si="12"/>
        <v>3663.1626000000001</v>
      </c>
      <c r="E25" s="111">
        <f t="shared" si="13"/>
        <v>28344.799799999997</v>
      </c>
      <c r="F25" s="112">
        <f t="shared" si="14"/>
        <v>2291.08</v>
      </c>
      <c r="G25" s="112">
        <v>1000</v>
      </c>
      <c r="H25" s="114">
        <f t="shared" si="1"/>
        <v>31635.879799999995</v>
      </c>
      <c r="I25" s="115">
        <f t="shared" si="15"/>
        <v>212.58599849999999</v>
      </c>
      <c r="J25" s="116">
        <f t="shared" si="16"/>
        <v>283.44799799999998</v>
      </c>
      <c r="K25" s="16"/>
      <c r="L25" s="117">
        <v>18</v>
      </c>
      <c r="M25" s="135">
        <f t="shared" si="17"/>
        <v>20258.328799999999</v>
      </c>
      <c r="N25" s="110">
        <f t="shared" si="18"/>
        <v>4051.6657599999999</v>
      </c>
      <c r="O25" s="110">
        <f t="shared" si="19"/>
        <v>3608.0064999999995</v>
      </c>
      <c r="P25" s="111">
        <f t="shared" si="20"/>
        <v>27918.001059999999</v>
      </c>
      <c r="Q25" s="112">
        <f t="shared" si="21"/>
        <v>2255.52</v>
      </c>
      <c r="R25" s="112">
        <v>1000</v>
      </c>
      <c r="S25" s="114">
        <f t="shared" si="3"/>
        <v>31173.521059999999</v>
      </c>
      <c r="T25" s="115">
        <f t="shared" si="22"/>
        <v>209.38500794999999</v>
      </c>
      <c r="U25" s="116">
        <f t="shared" si="23"/>
        <v>279.1800106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7">
        <v>19</v>
      </c>
      <c r="B26" s="135">
        <f t="shared" si="10"/>
        <v>20810.960500000001</v>
      </c>
      <c r="C26" s="110">
        <f t="shared" si="11"/>
        <v>4162.1921000000002</v>
      </c>
      <c r="D26" s="110">
        <f t="shared" si="12"/>
        <v>3706.4283</v>
      </c>
      <c r="E26" s="111">
        <f t="shared" si="13"/>
        <v>28679.580900000001</v>
      </c>
      <c r="F26" s="112">
        <f t="shared" si="14"/>
        <v>2318.14</v>
      </c>
      <c r="G26" s="112">
        <v>1000</v>
      </c>
      <c r="H26" s="114">
        <f t="shared" si="1"/>
        <v>31997.7209</v>
      </c>
      <c r="I26" s="115">
        <f t="shared" si="15"/>
        <v>215.09685675000003</v>
      </c>
      <c r="J26" s="116">
        <f t="shared" si="16"/>
        <v>286.79580900000002</v>
      </c>
      <c r="K26" s="16"/>
      <c r="L26" s="117">
        <v>19</v>
      </c>
      <c r="M26" s="135">
        <f t="shared" si="17"/>
        <v>20497.600399999999</v>
      </c>
      <c r="N26" s="110">
        <f t="shared" si="18"/>
        <v>4099.5200799999993</v>
      </c>
      <c r="O26" s="110">
        <f t="shared" si="19"/>
        <v>3650.62075</v>
      </c>
      <c r="P26" s="111">
        <f t="shared" si="20"/>
        <v>28247.74123</v>
      </c>
      <c r="Q26" s="112">
        <f t="shared" si="21"/>
        <v>2282.16</v>
      </c>
      <c r="R26" s="112">
        <v>1000</v>
      </c>
      <c r="S26" s="114">
        <f t="shared" si="3"/>
        <v>31529.901229999999</v>
      </c>
      <c r="T26" s="115">
        <f t="shared" si="22"/>
        <v>211.85805922499998</v>
      </c>
      <c r="U26" s="116">
        <f t="shared" si="23"/>
        <v>282.47741229999997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7">
        <v>20</v>
      </c>
      <c r="B27" s="135">
        <f t="shared" si="10"/>
        <v>21053.89</v>
      </c>
      <c r="C27" s="110">
        <f t="shared" si="11"/>
        <v>4210.7780000000002</v>
      </c>
      <c r="D27" s="110">
        <f t="shared" si="12"/>
        <v>3749.6940000000004</v>
      </c>
      <c r="E27" s="111">
        <f t="shared" si="13"/>
        <v>29014.361999999997</v>
      </c>
      <c r="F27" s="112">
        <f t="shared" si="14"/>
        <v>2345.1999999999998</v>
      </c>
      <c r="G27" s="112">
        <v>1000</v>
      </c>
      <c r="H27" s="114">
        <f t="shared" si="1"/>
        <v>32359.561999999998</v>
      </c>
      <c r="I27" s="115">
        <f t="shared" si="15"/>
        <v>217.60771499999998</v>
      </c>
      <c r="J27" s="116">
        <f t="shared" si="16"/>
        <v>290.14362</v>
      </c>
      <c r="K27" s="16"/>
      <c r="L27" s="117">
        <v>20</v>
      </c>
      <c r="M27" s="135">
        <f t="shared" si="17"/>
        <v>20736.871999999999</v>
      </c>
      <c r="N27" s="110">
        <f t="shared" si="18"/>
        <v>4147.3743999999997</v>
      </c>
      <c r="O27" s="110">
        <f t="shared" si="19"/>
        <v>3693.2349999999997</v>
      </c>
      <c r="P27" s="111">
        <f t="shared" si="20"/>
        <v>28577.481400000001</v>
      </c>
      <c r="Q27" s="112">
        <f t="shared" si="21"/>
        <v>2308.8000000000002</v>
      </c>
      <c r="R27" s="112">
        <v>1000</v>
      </c>
      <c r="S27" s="114">
        <f t="shared" si="3"/>
        <v>31886.2814</v>
      </c>
      <c r="T27" s="115">
        <f t="shared" si="22"/>
        <v>214.33111049999999</v>
      </c>
      <c r="U27" s="116">
        <f t="shared" si="23"/>
        <v>285.77481399999999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7">
        <v>21</v>
      </c>
      <c r="B28" s="135">
        <f t="shared" si="10"/>
        <v>21296.819499999998</v>
      </c>
      <c r="C28" s="110">
        <f t="shared" si="11"/>
        <v>4259.3638999999994</v>
      </c>
      <c r="D28" s="110">
        <f t="shared" si="12"/>
        <v>3792.9597000000003</v>
      </c>
      <c r="E28" s="111">
        <f t="shared" si="13"/>
        <v>29349.143099999998</v>
      </c>
      <c r="F28" s="112">
        <f t="shared" si="14"/>
        <v>2372.2600000000002</v>
      </c>
      <c r="G28" s="112">
        <v>1000</v>
      </c>
      <c r="H28" s="114">
        <f t="shared" si="1"/>
        <v>32721.403099999996</v>
      </c>
      <c r="I28" s="115">
        <f t="shared" si="15"/>
        <v>220.11857325</v>
      </c>
      <c r="J28" s="116">
        <f t="shared" si="16"/>
        <v>293.49143099999998</v>
      </c>
      <c r="K28" s="16"/>
      <c r="L28" s="117">
        <v>21</v>
      </c>
      <c r="M28" s="135">
        <f t="shared" si="17"/>
        <v>20976.143599999999</v>
      </c>
      <c r="N28" s="110">
        <f t="shared" si="18"/>
        <v>4195.2287200000001</v>
      </c>
      <c r="O28" s="110">
        <f t="shared" si="19"/>
        <v>3735.8492499999998</v>
      </c>
      <c r="P28" s="111">
        <f t="shared" si="20"/>
        <v>28907.221569999998</v>
      </c>
      <c r="Q28" s="112">
        <f t="shared" si="21"/>
        <v>2335.44</v>
      </c>
      <c r="R28" s="112">
        <v>1000</v>
      </c>
      <c r="S28" s="114">
        <f t="shared" si="3"/>
        <v>32242.661569999997</v>
      </c>
      <c r="T28" s="115">
        <f t="shared" si="22"/>
        <v>216.80416177499995</v>
      </c>
      <c r="U28" s="116">
        <f t="shared" si="23"/>
        <v>289.07221569999996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7">
        <v>22</v>
      </c>
      <c r="B29" s="135">
        <f t="shared" si="10"/>
        <v>21539.749</v>
      </c>
      <c r="C29" s="110">
        <f t="shared" si="11"/>
        <v>4307.9497999999994</v>
      </c>
      <c r="D29" s="110">
        <f t="shared" si="12"/>
        <v>3836.2254000000003</v>
      </c>
      <c r="E29" s="111">
        <f t="shared" si="13"/>
        <v>29683.924199999998</v>
      </c>
      <c r="F29" s="112">
        <f t="shared" si="14"/>
        <v>2399.3199999999997</v>
      </c>
      <c r="G29" s="112">
        <v>1000</v>
      </c>
      <c r="H29" s="114">
        <f t="shared" si="1"/>
        <v>33083.244200000001</v>
      </c>
      <c r="I29" s="115">
        <f t="shared" si="15"/>
        <v>222.62943149999995</v>
      </c>
      <c r="J29" s="116">
        <f t="shared" si="16"/>
        <v>296.83924199999996</v>
      </c>
      <c r="K29" s="16"/>
      <c r="L29" s="117">
        <v>22</v>
      </c>
      <c r="M29" s="135">
        <f t="shared" si="17"/>
        <v>21215.415199999999</v>
      </c>
      <c r="N29" s="110">
        <f t="shared" si="18"/>
        <v>4243.0830400000004</v>
      </c>
      <c r="O29" s="110">
        <f t="shared" si="19"/>
        <v>3778.4634999999998</v>
      </c>
      <c r="P29" s="111">
        <f t="shared" si="20"/>
        <v>29236.961739999999</v>
      </c>
      <c r="Q29" s="112">
        <f t="shared" si="21"/>
        <v>2362.08</v>
      </c>
      <c r="R29" s="112">
        <v>1000</v>
      </c>
      <c r="S29" s="114">
        <f t="shared" si="3"/>
        <v>32599.041740000001</v>
      </c>
      <c r="T29" s="115">
        <f t="shared" si="22"/>
        <v>219.27721305</v>
      </c>
      <c r="U29" s="116">
        <f t="shared" si="23"/>
        <v>292.36961739999998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7">
        <v>23</v>
      </c>
      <c r="B30" s="135">
        <f t="shared" si="10"/>
        <v>21782.678499999998</v>
      </c>
      <c r="C30" s="110">
        <f t="shared" si="11"/>
        <v>4356.5356999999995</v>
      </c>
      <c r="D30" s="110">
        <f t="shared" si="12"/>
        <v>3879.4911000000002</v>
      </c>
      <c r="E30" s="111">
        <f t="shared" si="13"/>
        <v>30018.705299999998</v>
      </c>
      <c r="F30" s="112">
        <f t="shared" si="14"/>
        <v>2426.38</v>
      </c>
      <c r="G30" s="112">
        <v>1000</v>
      </c>
      <c r="H30" s="114">
        <f t="shared" si="1"/>
        <v>33445.085299999999</v>
      </c>
      <c r="I30" s="115">
        <f t="shared" si="15"/>
        <v>225.14028974999999</v>
      </c>
      <c r="J30" s="116">
        <f t="shared" si="16"/>
        <v>300.18705299999999</v>
      </c>
      <c r="K30" s="16"/>
      <c r="L30" s="117">
        <v>23</v>
      </c>
      <c r="M30" s="135">
        <f t="shared" si="17"/>
        <v>21454.686799999999</v>
      </c>
      <c r="N30" s="110">
        <f t="shared" si="18"/>
        <v>4290.9373599999999</v>
      </c>
      <c r="O30" s="110">
        <f t="shared" si="19"/>
        <v>3821.0777499999999</v>
      </c>
      <c r="P30" s="111">
        <f t="shared" si="20"/>
        <v>29566.70191</v>
      </c>
      <c r="Q30" s="112">
        <f t="shared" si="21"/>
        <v>2388.7200000000003</v>
      </c>
      <c r="R30" s="112">
        <v>1000</v>
      </c>
      <c r="S30" s="114">
        <f t="shared" si="3"/>
        <v>32955.421910000005</v>
      </c>
      <c r="T30" s="115">
        <f t="shared" si="22"/>
        <v>221.75026432499999</v>
      </c>
      <c r="U30" s="116">
        <f t="shared" si="23"/>
        <v>295.6670191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>
      <c r="A31" s="117">
        <v>24</v>
      </c>
      <c r="B31" s="135">
        <f t="shared" si="10"/>
        <v>22025.608</v>
      </c>
      <c r="C31" s="110">
        <f t="shared" si="11"/>
        <v>4405.1216000000004</v>
      </c>
      <c r="D31" s="110">
        <f t="shared" si="12"/>
        <v>3922.7568000000001</v>
      </c>
      <c r="E31" s="111">
        <f t="shared" si="13"/>
        <v>30353.486399999998</v>
      </c>
      <c r="F31" s="112">
        <f t="shared" si="14"/>
        <v>2453.44</v>
      </c>
      <c r="G31" s="112">
        <v>1000</v>
      </c>
      <c r="H31" s="114">
        <f t="shared" si="1"/>
        <v>33806.926399999997</v>
      </c>
      <c r="I31" s="115">
        <f t="shared" si="15"/>
        <v>227.65114799999998</v>
      </c>
      <c r="J31" s="116">
        <f t="shared" si="16"/>
        <v>303.53486399999997</v>
      </c>
      <c r="K31" s="16"/>
      <c r="L31" s="117">
        <v>24</v>
      </c>
      <c r="M31" s="135">
        <f t="shared" si="17"/>
        <v>21693.9584</v>
      </c>
      <c r="N31" s="110">
        <f t="shared" si="18"/>
        <v>4338.7916800000003</v>
      </c>
      <c r="O31" s="110">
        <f t="shared" si="19"/>
        <v>3863.692</v>
      </c>
      <c r="P31" s="111">
        <f t="shared" si="20"/>
        <v>29896.442079999997</v>
      </c>
      <c r="Q31" s="112">
        <f t="shared" si="21"/>
        <v>2415.36</v>
      </c>
      <c r="R31" s="112">
        <v>1000</v>
      </c>
      <c r="S31" s="114">
        <f t="shared" si="3"/>
        <v>33311.802079999994</v>
      </c>
      <c r="T31" s="115">
        <f t="shared" si="22"/>
        <v>224.22331559999998</v>
      </c>
      <c r="U31" s="116">
        <f t="shared" si="23"/>
        <v>298.96442079999997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s="17" customFormat="1" ht="21.95" customHeight="1" thickBot="1">
      <c r="A32" s="119">
        <v>25</v>
      </c>
      <c r="B32" s="135">
        <f t="shared" si="10"/>
        <v>22268.537499999999</v>
      </c>
      <c r="C32" s="110">
        <f t="shared" si="11"/>
        <v>4453.7075000000004</v>
      </c>
      <c r="D32" s="110">
        <f t="shared" si="12"/>
        <v>3966.0225</v>
      </c>
      <c r="E32" s="111">
        <f t="shared" si="13"/>
        <v>30688.267499999998</v>
      </c>
      <c r="F32" s="112">
        <f t="shared" si="14"/>
        <v>2480.5</v>
      </c>
      <c r="G32" s="112">
        <v>1000</v>
      </c>
      <c r="H32" s="114">
        <f t="shared" si="1"/>
        <v>34168.767500000002</v>
      </c>
      <c r="I32" s="115">
        <f t="shared" si="15"/>
        <v>230.16200624999999</v>
      </c>
      <c r="J32" s="116">
        <f t="shared" si="16"/>
        <v>306.88267500000001</v>
      </c>
      <c r="K32" s="87"/>
      <c r="L32" s="119">
        <v>25</v>
      </c>
      <c r="M32" s="139">
        <f t="shared" si="17"/>
        <v>21933.23</v>
      </c>
      <c r="N32" s="120">
        <f t="shared" si="18"/>
        <v>4386.6459999999997</v>
      </c>
      <c r="O32" s="120">
        <f t="shared" si="19"/>
        <v>3906.3062499999996</v>
      </c>
      <c r="P32" s="121">
        <f t="shared" si="20"/>
        <v>30226.182249999998</v>
      </c>
      <c r="Q32" s="122">
        <f t="shared" si="21"/>
        <v>2442</v>
      </c>
      <c r="R32" s="122">
        <v>1000</v>
      </c>
      <c r="S32" s="124">
        <f t="shared" si="3"/>
        <v>33668.182249999998</v>
      </c>
      <c r="T32" s="125">
        <f t="shared" si="22"/>
        <v>226.696366875</v>
      </c>
      <c r="U32" s="126">
        <f t="shared" si="23"/>
        <v>302.26182249999999</v>
      </c>
      <c r="V32" s="88"/>
      <c r="W32" s="22"/>
      <c r="X32" s="22"/>
      <c r="Y32" s="23"/>
      <c r="Z32" s="23"/>
      <c r="AA32" s="24"/>
      <c r="AB32" s="22"/>
      <c r="AC32" s="22"/>
      <c r="AD32" s="25"/>
    </row>
    <row r="33" spans="1:30" ht="14.25" hidden="1" customHeight="1">
      <c r="B33" s="27">
        <f t="shared" si="10"/>
        <v>16195.3</v>
      </c>
      <c r="C33" s="34">
        <f t="shared" si="11"/>
        <v>3239.06</v>
      </c>
      <c r="D33" s="34">
        <f t="shared" si="12"/>
        <v>2884.38</v>
      </c>
      <c r="E33" s="36">
        <f t="shared" si="13"/>
        <v>22318.74</v>
      </c>
      <c r="F33" s="61">
        <f t="shared" si="14"/>
        <v>1804</v>
      </c>
      <c r="G33" s="61">
        <v>1000</v>
      </c>
      <c r="H33" s="101">
        <f t="shared" si="1"/>
        <v>25122.74</v>
      </c>
      <c r="I33" s="28">
        <f t="shared" si="15"/>
        <v>167.39055000000002</v>
      </c>
      <c r="J33" s="49">
        <f t="shared" si="16"/>
        <v>223.18740000000003</v>
      </c>
      <c r="N33" s="52">
        <f t="shared" ref="N33:N34" si="24">M33*19.042%</f>
        <v>0</v>
      </c>
      <c r="O33" s="52">
        <f t="shared" ref="O33:O34" si="25">(M33+N33)*19.9934%</f>
        <v>0</v>
      </c>
      <c r="P33" s="7"/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3.5" hidden="1" thickBot="1">
      <c r="B34" s="29">
        <f t="shared" si="10"/>
        <v>16195.3</v>
      </c>
      <c r="C34" s="51">
        <f t="shared" si="11"/>
        <v>3239.06</v>
      </c>
      <c r="D34" s="51">
        <f t="shared" si="12"/>
        <v>2884.38</v>
      </c>
      <c r="E34" s="57">
        <f t="shared" si="13"/>
        <v>22318.74</v>
      </c>
      <c r="F34" s="96">
        <f t="shared" si="14"/>
        <v>1804</v>
      </c>
      <c r="G34" s="96">
        <v>1000</v>
      </c>
      <c r="H34" s="102">
        <f t="shared" si="1"/>
        <v>25122.74</v>
      </c>
      <c r="I34" s="30">
        <f t="shared" si="15"/>
        <v>167.39055000000002</v>
      </c>
      <c r="J34" s="50">
        <f t="shared" si="16"/>
        <v>223.18740000000003</v>
      </c>
      <c r="N34" s="27">
        <f t="shared" si="24"/>
        <v>0</v>
      </c>
      <c r="O34" s="27">
        <f t="shared" si="25"/>
        <v>0</v>
      </c>
      <c r="P34" s="7"/>
      <c r="Q34" s="7"/>
      <c r="R34" s="7"/>
      <c r="S34" s="7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85"/>
      <c r="B35" s="85"/>
      <c r="C35" s="85"/>
      <c r="D35" s="85"/>
      <c r="E35" s="85"/>
      <c r="F35" s="85"/>
      <c r="G35" s="85"/>
      <c r="H35" s="85"/>
      <c r="I35" s="45"/>
      <c r="J35" s="45"/>
      <c r="L35" s="85"/>
      <c r="M35" s="85"/>
      <c r="N35" s="85"/>
      <c r="O35" s="85"/>
      <c r="P35" s="85"/>
      <c r="Q35" s="85"/>
      <c r="R35" s="85"/>
      <c r="S35" s="8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9" spans="1:30">
      <c r="B39" s="84"/>
      <c r="C39" s="84"/>
      <c r="D39" s="84"/>
      <c r="E39"/>
      <c r="F39"/>
      <c r="G39"/>
      <c r="H39"/>
      <c r="I39"/>
      <c r="J39"/>
    </row>
    <row r="40" spans="1:30">
      <c r="M40" s="84"/>
      <c r="N40" s="84"/>
      <c r="O40" s="84"/>
      <c r="P40"/>
      <c r="Q40"/>
      <c r="R40"/>
      <c r="S40"/>
      <c r="T40"/>
    </row>
  </sheetData>
  <phoneticPr fontId="13" type="noConversion"/>
  <printOptions horizontalCentered="1"/>
  <pageMargins left="0.59055118110236227" right="0.59055118110236227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workbookViewId="0">
      <selection activeCell="C8" sqref="C8"/>
    </sheetView>
  </sheetViews>
  <sheetFormatPr baseColWidth="10" defaultRowHeight="12.75"/>
  <cols>
    <col min="1" max="1" width="4.42578125" customWidth="1"/>
    <col min="2" max="2" width="2.85546875" style="62" customWidth="1"/>
    <col min="3" max="3" width="11.42578125" style="62"/>
    <col min="4" max="4" width="2.140625" style="62" customWidth="1"/>
    <col min="5" max="5" width="34.42578125" customWidth="1"/>
    <col min="6" max="6" width="3" customWidth="1"/>
  </cols>
  <sheetData>
    <row r="2" spans="2:6" ht="13.5" thickBot="1"/>
    <row r="3" spans="2:6" ht="22.5">
      <c r="B3" s="78"/>
      <c r="C3" s="79"/>
      <c r="D3" s="79"/>
      <c r="E3" s="80"/>
      <c r="F3" s="65"/>
    </row>
    <row r="4" spans="2:6" ht="15">
      <c r="B4" s="81"/>
      <c r="C4" s="142" t="s">
        <v>59</v>
      </c>
      <c r="D4" s="82"/>
      <c r="E4" s="75"/>
      <c r="F4" s="71"/>
    </row>
    <row r="5" spans="2:6">
      <c r="B5" s="69"/>
      <c r="C5" s="74"/>
      <c r="D5" s="74"/>
      <c r="E5" s="74"/>
      <c r="F5" s="71"/>
    </row>
    <row r="6" spans="2:6">
      <c r="B6" s="69"/>
      <c r="C6" s="143" t="s">
        <v>60</v>
      </c>
      <c r="D6" s="74"/>
      <c r="E6" s="70"/>
      <c r="F6" s="71"/>
    </row>
    <row r="7" spans="2:6" ht="11.25" customHeight="1">
      <c r="B7" s="69"/>
      <c r="C7" s="74"/>
      <c r="D7" s="74"/>
      <c r="E7" s="70"/>
      <c r="F7" s="71"/>
    </row>
    <row r="8" spans="2:6" ht="21.95" customHeight="1">
      <c r="B8" s="69"/>
      <c r="C8" s="144" t="s">
        <v>61</v>
      </c>
      <c r="D8" s="74"/>
      <c r="E8" s="70"/>
      <c r="F8" s="71"/>
    </row>
    <row r="9" spans="2:6" ht="21.95" customHeight="1">
      <c r="B9" s="69"/>
      <c r="C9" s="144" t="s">
        <v>62</v>
      </c>
      <c r="D9" s="74"/>
      <c r="E9" s="70"/>
      <c r="F9" s="71"/>
    </row>
    <row r="10" spans="2:6" ht="21.95" customHeight="1">
      <c r="B10" s="69"/>
      <c r="C10" s="144" t="s">
        <v>63</v>
      </c>
      <c r="D10" s="74"/>
      <c r="E10" s="70"/>
      <c r="F10" s="71"/>
    </row>
    <row r="11" spans="2:6" ht="21.95" customHeight="1">
      <c r="B11" s="69"/>
      <c r="C11" s="144"/>
      <c r="D11" s="74"/>
      <c r="E11" s="70"/>
      <c r="F11" s="71"/>
    </row>
    <row r="12" spans="2:6" ht="21.95" customHeight="1">
      <c r="B12" s="69"/>
      <c r="C12" s="143" t="s">
        <v>64</v>
      </c>
      <c r="D12" s="74"/>
      <c r="E12" s="70"/>
      <c r="F12" s="71"/>
    </row>
    <row r="13" spans="2:6" ht="12" customHeight="1">
      <c r="B13" s="69"/>
      <c r="C13" s="144"/>
      <c r="D13" s="74"/>
      <c r="E13" s="70"/>
      <c r="F13" s="71"/>
    </row>
    <row r="14" spans="2:6" ht="21.95" customHeight="1">
      <c r="B14" s="69"/>
      <c r="C14" s="144" t="s">
        <v>65</v>
      </c>
      <c r="D14" s="74"/>
      <c r="E14" s="70"/>
      <c r="F14" s="71"/>
    </row>
    <row r="15" spans="2:6" ht="21.95" customHeight="1">
      <c r="B15" s="69"/>
      <c r="C15" s="144" t="s">
        <v>66</v>
      </c>
      <c r="D15" s="74"/>
      <c r="E15" s="70"/>
      <c r="F15" s="71"/>
    </row>
    <row r="16" spans="2:6" ht="21.95" customHeight="1">
      <c r="B16" s="69"/>
      <c r="C16" s="144" t="s">
        <v>67</v>
      </c>
      <c r="D16" s="74"/>
      <c r="E16" s="70"/>
      <c r="F16" s="71"/>
    </row>
    <row r="17" spans="2:6" ht="21.95" customHeight="1">
      <c r="B17" s="69"/>
      <c r="C17" s="144" t="s">
        <v>68</v>
      </c>
      <c r="D17" s="74"/>
      <c r="E17" s="70"/>
      <c r="F17" s="71"/>
    </row>
    <row r="18" spans="2:6" ht="21.95" customHeight="1">
      <c r="B18" s="69"/>
      <c r="C18" s="144" t="s">
        <v>69</v>
      </c>
      <c r="D18" s="74"/>
      <c r="E18" s="70"/>
      <c r="F18" s="71"/>
    </row>
    <row r="19" spans="2:6" ht="21.95" customHeight="1">
      <c r="B19" s="69"/>
      <c r="C19" s="144" t="s">
        <v>70</v>
      </c>
      <c r="D19" s="74"/>
      <c r="E19" s="70"/>
      <c r="F19" s="71"/>
    </row>
    <row r="20" spans="2:6" ht="21.95" customHeight="1">
      <c r="B20" s="69"/>
      <c r="C20" s="145"/>
      <c r="D20" s="74"/>
      <c r="E20" s="70"/>
      <c r="F20" s="71"/>
    </row>
    <row r="21" spans="2:6" ht="21.95" customHeight="1">
      <c r="B21" s="69"/>
      <c r="C21" s="145"/>
      <c r="D21" s="74"/>
      <c r="E21" s="70"/>
      <c r="F21" s="71"/>
    </row>
    <row r="22" spans="2:6" ht="21.95" customHeight="1" thickBot="1">
      <c r="B22" s="66"/>
      <c r="C22" s="146"/>
      <c r="D22" s="141"/>
      <c r="E22" s="83"/>
      <c r="F22" s="68"/>
    </row>
    <row r="23" spans="2:6">
      <c r="B23" s="64"/>
      <c r="C23" s="64"/>
      <c r="D23" s="64"/>
      <c r="E23" s="72"/>
      <c r="F23" s="73"/>
    </row>
    <row r="24" spans="2:6">
      <c r="B24" s="74"/>
      <c r="C24" s="74"/>
      <c r="D24" s="74"/>
      <c r="E24" s="70"/>
      <c r="F24" s="75"/>
    </row>
    <row r="25" spans="2:6">
      <c r="B25" s="76"/>
      <c r="C25" s="76"/>
      <c r="D25" s="76"/>
      <c r="E25" s="77"/>
    </row>
    <row r="26" spans="2:6">
      <c r="B26" s="76"/>
      <c r="C26" s="76"/>
      <c r="D26" s="76"/>
      <c r="E26" s="77"/>
    </row>
  </sheetData>
  <pageMargins left="0.6692913385826772" right="0.6692913385826772" top="0.47244094488188981" bottom="0.43307086614173229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opLeftCell="B1" workbookViewId="0">
      <selection activeCell="E5" sqref="E5"/>
    </sheetView>
  </sheetViews>
  <sheetFormatPr baseColWidth="10" defaultRowHeight="12.75"/>
  <cols>
    <col min="1" max="2" width="29.85546875" customWidth="1"/>
    <col min="3" max="3" width="28" customWidth="1"/>
    <col min="4" max="4" width="6.42578125" style="2" customWidth="1"/>
    <col min="5" max="5" width="8.7109375" customWidth="1"/>
    <col min="6" max="6" width="8.140625" style="37" customWidth="1"/>
    <col min="7" max="7" width="7.7109375" style="37" customWidth="1"/>
    <col min="8" max="8" width="10.85546875" customWidth="1"/>
    <col min="9" max="9" width="8.28515625" customWidth="1"/>
    <col min="10" max="10" width="7.5703125" customWidth="1"/>
    <col min="11" max="11" width="9.42578125" customWidth="1"/>
    <col min="12" max="12" width="6.7109375" customWidth="1"/>
    <col min="13" max="13" width="6.7109375" style="32" customWidth="1"/>
  </cols>
  <sheetData>
    <row r="1" spans="1:13" ht="20.25" thickBot="1">
      <c r="D1" s="54" t="s">
        <v>41</v>
      </c>
      <c r="L1" s="32"/>
      <c r="M1" s="26" t="s">
        <v>33</v>
      </c>
    </row>
    <row r="2" spans="1:13" ht="13.5" customHeight="1" thickBot="1">
      <c r="D2" s="3" t="s">
        <v>0</v>
      </c>
      <c r="F2" s="19"/>
      <c r="G2" s="38"/>
      <c r="J2" s="55" t="s">
        <v>49</v>
      </c>
      <c r="K2" s="95"/>
      <c r="L2" s="100"/>
      <c r="M2" s="58"/>
    </row>
    <row r="3" spans="1:13" ht="3.75" customHeight="1" thickBot="1">
      <c r="D3" s="3"/>
      <c r="F3" s="19"/>
      <c r="G3" s="38"/>
      <c r="H3" s="8"/>
      <c r="I3" s="8"/>
      <c r="J3" s="8"/>
      <c r="K3" s="8"/>
      <c r="L3" s="5"/>
      <c r="M3" s="33"/>
    </row>
    <row r="4" spans="1:13" ht="21.95" customHeight="1">
      <c r="A4" s="108"/>
      <c r="B4" s="108"/>
      <c r="C4" s="108"/>
      <c r="D4" s="127" t="s">
        <v>2</v>
      </c>
      <c r="E4" s="128" t="s">
        <v>1</v>
      </c>
      <c r="F4" s="129" t="s">
        <v>3</v>
      </c>
      <c r="G4" s="129" t="s">
        <v>4</v>
      </c>
      <c r="H4" s="130" t="s">
        <v>53</v>
      </c>
      <c r="I4" s="128" t="s">
        <v>51</v>
      </c>
      <c r="J4" s="128" t="s">
        <v>57</v>
      </c>
      <c r="K4" s="130" t="s">
        <v>5</v>
      </c>
      <c r="L4" s="128" t="s">
        <v>39</v>
      </c>
      <c r="M4" s="131" t="s">
        <v>40</v>
      </c>
    </row>
    <row r="5" spans="1:13" ht="20.100000000000001" customHeight="1">
      <c r="A5" s="17"/>
      <c r="B5" s="17"/>
      <c r="C5" s="17"/>
      <c r="D5" s="140" t="s">
        <v>6</v>
      </c>
      <c r="E5" s="112">
        <v>16809.79</v>
      </c>
      <c r="F5" s="110">
        <f>+E5*0.2</f>
        <v>3361.9580000000005</v>
      </c>
      <c r="G5" s="110">
        <v>2994</v>
      </c>
      <c r="H5" s="111">
        <f t="shared" ref="H5:H30" si="0">SUM(E5:G5)</f>
        <v>23165.748</v>
      </c>
      <c r="I5" s="132">
        <v>1874</v>
      </c>
      <c r="J5" s="132">
        <v>1000</v>
      </c>
      <c r="K5" s="133">
        <f t="shared" ref="K5:K30" si="1">SUM(H5:J5)</f>
        <v>26039.748</v>
      </c>
      <c r="L5" s="115">
        <f>H5/200*1.5</f>
        <v>173.74311</v>
      </c>
      <c r="M5" s="116">
        <f>H5/200*2</f>
        <v>231.65747999999999</v>
      </c>
    </row>
    <row r="6" spans="1:13" ht="20.100000000000001" customHeight="1">
      <c r="A6" s="134"/>
      <c r="B6" s="17"/>
      <c r="C6" s="17"/>
      <c r="D6" s="117">
        <v>1</v>
      </c>
      <c r="E6" s="113">
        <f t="shared" ref="E6:E30" si="2">($E$5*1.5%*D6)+$E$5</f>
        <v>17061.936850000002</v>
      </c>
      <c r="F6" s="110">
        <f t="shared" ref="F6:F30" si="3">E6*20/100</f>
        <v>3412.3873700000004</v>
      </c>
      <c r="G6" s="110">
        <f t="shared" ref="G6:G30" si="4">+$G$5+$G$5*0.015*D6</f>
        <v>3038.91</v>
      </c>
      <c r="H6" s="111">
        <f t="shared" si="0"/>
        <v>23513.234220000002</v>
      </c>
      <c r="I6" s="112">
        <f t="shared" ref="I6:I30" si="5">+$I$5+$I$5*0.015*D6</f>
        <v>1902.11</v>
      </c>
      <c r="J6" s="132">
        <v>1000</v>
      </c>
      <c r="K6" s="133">
        <f t="shared" si="1"/>
        <v>26415.344220000003</v>
      </c>
      <c r="L6" s="115">
        <f t="shared" ref="L6:L30" si="6">H6/200*1.5</f>
        <v>176.34925665</v>
      </c>
      <c r="M6" s="116">
        <f t="shared" ref="M6:M30" si="7">H6/200*2</f>
        <v>235.13234220000001</v>
      </c>
    </row>
    <row r="7" spans="1:13" ht="20.100000000000001" customHeight="1">
      <c r="A7" s="134"/>
      <c r="B7" s="17"/>
      <c r="C7" s="17"/>
      <c r="D7" s="117">
        <v>2</v>
      </c>
      <c r="E7" s="113">
        <f t="shared" si="2"/>
        <v>17314.083699999999</v>
      </c>
      <c r="F7" s="110">
        <f t="shared" si="3"/>
        <v>3462.8167400000002</v>
      </c>
      <c r="G7" s="110">
        <f t="shared" si="4"/>
        <v>3083.82</v>
      </c>
      <c r="H7" s="111">
        <f t="shared" si="0"/>
        <v>23860.720439999997</v>
      </c>
      <c r="I7" s="112">
        <f t="shared" si="5"/>
        <v>1930.22</v>
      </c>
      <c r="J7" s="132">
        <v>1000</v>
      </c>
      <c r="K7" s="133">
        <f t="shared" si="1"/>
        <v>26790.940439999998</v>
      </c>
      <c r="L7" s="115">
        <f t="shared" si="6"/>
        <v>178.95540329999997</v>
      </c>
      <c r="M7" s="116">
        <f t="shared" si="7"/>
        <v>238.60720439999997</v>
      </c>
    </row>
    <row r="8" spans="1:13" ht="20.100000000000001" customHeight="1">
      <c r="A8" s="134"/>
      <c r="B8" s="17"/>
      <c r="C8" s="17"/>
      <c r="D8" s="117">
        <v>3</v>
      </c>
      <c r="E8" s="113">
        <f t="shared" si="2"/>
        <v>17566.23055</v>
      </c>
      <c r="F8" s="110">
        <f t="shared" si="3"/>
        <v>3513.2461100000005</v>
      </c>
      <c r="G8" s="110">
        <f t="shared" si="4"/>
        <v>3128.73</v>
      </c>
      <c r="H8" s="111">
        <f t="shared" si="0"/>
        <v>24208.20666</v>
      </c>
      <c r="I8" s="112">
        <f t="shared" si="5"/>
        <v>1958.33</v>
      </c>
      <c r="J8" s="132">
        <v>1000</v>
      </c>
      <c r="K8" s="133">
        <f t="shared" si="1"/>
        <v>27166.536659999998</v>
      </c>
      <c r="L8" s="115">
        <f t="shared" si="6"/>
        <v>181.56154995</v>
      </c>
      <c r="M8" s="116">
        <f t="shared" si="7"/>
        <v>242.08206659999999</v>
      </c>
    </row>
    <row r="9" spans="1:13" ht="20.100000000000001" customHeight="1">
      <c r="A9" s="134"/>
      <c r="B9" s="17"/>
      <c r="C9" s="17"/>
      <c r="D9" s="117">
        <v>4</v>
      </c>
      <c r="E9" s="113">
        <f t="shared" si="2"/>
        <v>17818.377400000001</v>
      </c>
      <c r="F9" s="110">
        <f t="shared" si="3"/>
        <v>3563.6754799999999</v>
      </c>
      <c r="G9" s="110">
        <f t="shared" si="4"/>
        <v>3173.64</v>
      </c>
      <c r="H9" s="111">
        <f t="shared" si="0"/>
        <v>24555.692880000002</v>
      </c>
      <c r="I9" s="112">
        <f t="shared" si="5"/>
        <v>1986.44</v>
      </c>
      <c r="J9" s="132">
        <v>1000</v>
      </c>
      <c r="K9" s="133">
        <f t="shared" si="1"/>
        <v>27542.132880000001</v>
      </c>
      <c r="L9" s="115">
        <f t="shared" si="6"/>
        <v>184.16769660000003</v>
      </c>
      <c r="M9" s="116">
        <f t="shared" si="7"/>
        <v>245.55692880000004</v>
      </c>
    </row>
    <row r="10" spans="1:13" ht="20.100000000000001" customHeight="1">
      <c r="A10" s="86"/>
      <c r="B10" s="17"/>
      <c r="C10" s="17"/>
      <c r="D10" s="117">
        <v>5</v>
      </c>
      <c r="E10" s="113">
        <f t="shared" si="2"/>
        <v>18070.524250000002</v>
      </c>
      <c r="F10" s="110">
        <f t="shared" si="3"/>
        <v>3614.1048500000006</v>
      </c>
      <c r="G10" s="110">
        <f t="shared" si="4"/>
        <v>3218.55</v>
      </c>
      <c r="H10" s="111">
        <f t="shared" si="0"/>
        <v>24903.179100000001</v>
      </c>
      <c r="I10" s="112">
        <f t="shared" si="5"/>
        <v>2014.55</v>
      </c>
      <c r="J10" s="132">
        <v>1000</v>
      </c>
      <c r="K10" s="133">
        <f t="shared" si="1"/>
        <v>27917.7291</v>
      </c>
      <c r="L10" s="115">
        <f t="shared" si="6"/>
        <v>186.77384325</v>
      </c>
      <c r="M10" s="116">
        <f t="shared" si="7"/>
        <v>249.031791</v>
      </c>
    </row>
    <row r="11" spans="1:13" ht="20.100000000000001" customHeight="1">
      <c r="A11" s="134"/>
      <c r="B11" s="17"/>
      <c r="C11" s="17"/>
      <c r="D11" s="117">
        <v>6</v>
      </c>
      <c r="E11" s="113">
        <f t="shared" si="2"/>
        <v>18322.6711</v>
      </c>
      <c r="F11" s="110">
        <f t="shared" si="3"/>
        <v>3664.53422</v>
      </c>
      <c r="G11" s="110">
        <f t="shared" si="4"/>
        <v>3263.46</v>
      </c>
      <c r="H11" s="111">
        <f t="shared" si="0"/>
        <v>25250.66532</v>
      </c>
      <c r="I11" s="112">
        <f t="shared" si="5"/>
        <v>2042.66</v>
      </c>
      <c r="J11" s="132">
        <v>1000</v>
      </c>
      <c r="K11" s="133">
        <f t="shared" si="1"/>
        <v>28293.32532</v>
      </c>
      <c r="L11" s="115">
        <f t="shared" si="6"/>
        <v>189.3799899</v>
      </c>
      <c r="M11" s="116">
        <f t="shared" si="7"/>
        <v>252.50665319999999</v>
      </c>
    </row>
    <row r="12" spans="1:13" ht="20.100000000000001" customHeight="1">
      <c r="A12" s="136"/>
      <c r="B12" s="17"/>
      <c r="C12" s="17"/>
      <c r="D12" s="117">
        <v>7</v>
      </c>
      <c r="E12" s="113">
        <f t="shared" si="2"/>
        <v>18574.817950000001</v>
      </c>
      <c r="F12" s="110">
        <f t="shared" si="3"/>
        <v>3714.9635899999998</v>
      </c>
      <c r="G12" s="110">
        <f t="shared" si="4"/>
        <v>3308.37</v>
      </c>
      <c r="H12" s="111">
        <f t="shared" si="0"/>
        <v>25598.151539999999</v>
      </c>
      <c r="I12" s="112">
        <f t="shared" si="5"/>
        <v>2070.77</v>
      </c>
      <c r="J12" s="132">
        <v>1000</v>
      </c>
      <c r="K12" s="133">
        <f t="shared" si="1"/>
        <v>28668.921539999999</v>
      </c>
      <c r="L12" s="115">
        <f t="shared" si="6"/>
        <v>191.98613654999997</v>
      </c>
      <c r="M12" s="116">
        <f t="shared" si="7"/>
        <v>255.98151539999998</v>
      </c>
    </row>
    <row r="13" spans="1:13" ht="20.100000000000001" customHeight="1">
      <c r="A13" s="134"/>
      <c r="B13" s="17"/>
      <c r="C13" s="17"/>
      <c r="D13" s="117">
        <v>8</v>
      </c>
      <c r="E13" s="113">
        <f t="shared" si="2"/>
        <v>18826.964800000002</v>
      </c>
      <c r="F13" s="110">
        <f t="shared" si="3"/>
        <v>3765.3929600000001</v>
      </c>
      <c r="G13" s="110">
        <f t="shared" si="4"/>
        <v>3353.2799999999997</v>
      </c>
      <c r="H13" s="111">
        <f t="shared" si="0"/>
        <v>25945.637760000001</v>
      </c>
      <c r="I13" s="112">
        <f t="shared" si="5"/>
        <v>2098.88</v>
      </c>
      <c r="J13" s="132">
        <v>1000</v>
      </c>
      <c r="K13" s="133">
        <f t="shared" si="1"/>
        <v>29044.517760000002</v>
      </c>
      <c r="L13" s="115">
        <f t="shared" si="6"/>
        <v>194.5922832</v>
      </c>
      <c r="M13" s="116">
        <f t="shared" si="7"/>
        <v>259.4563776</v>
      </c>
    </row>
    <row r="14" spans="1:13" ht="20.100000000000001" customHeight="1">
      <c r="A14" s="134"/>
      <c r="B14" s="17"/>
      <c r="C14" s="17"/>
      <c r="D14" s="117">
        <v>9</v>
      </c>
      <c r="E14" s="113">
        <f t="shared" si="2"/>
        <v>19079.111649999999</v>
      </c>
      <c r="F14" s="110">
        <f t="shared" si="3"/>
        <v>3815.82233</v>
      </c>
      <c r="G14" s="110">
        <f t="shared" si="4"/>
        <v>3398.19</v>
      </c>
      <c r="H14" s="111">
        <f t="shared" si="0"/>
        <v>26293.123979999997</v>
      </c>
      <c r="I14" s="112">
        <f t="shared" si="5"/>
        <v>2126.9899999999998</v>
      </c>
      <c r="J14" s="132">
        <v>1000</v>
      </c>
      <c r="K14" s="133">
        <f t="shared" si="1"/>
        <v>29420.113979999995</v>
      </c>
      <c r="L14" s="115">
        <f t="shared" si="6"/>
        <v>197.19842984999997</v>
      </c>
      <c r="M14" s="116">
        <f t="shared" si="7"/>
        <v>262.93123979999996</v>
      </c>
    </row>
    <row r="15" spans="1:13" ht="20.100000000000001" customHeight="1">
      <c r="A15" s="134"/>
      <c r="B15" s="17"/>
      <c r="C15" s="17"/>
      <c r="D15" s="117">
        <v>10</v>
      </c>
      <c r="E15" s="113">
        <f t="shared" si="2"/>
        <v>19331.2585</v>
      </c>
      <c r="F15" s="110">
        <f t="shared" si="3"/>
        <v>3866.2516999999998</v>
      </c>
      <c r="G15" s="110">
        <f t="shared" si="4"/>
        <v>3443.1</v>
      </c>
      <c r="H15" s="111">
        <f t="shared" si="0"/>
        <v>26640.610199999999</v>
      </c>
      <c r="I15" s="112">
        <f t="shared" si="5"/>
        <v>2155.1</v>
      </c>
      <c r="J15" s="132">
        <v>1000</v>
      </c>
      <c r="K15" s="133">
        <f t="shared" si="1"/>
        <v>29795.710199999998</v>
      </c>
      <c r="L15" s="115">
        <f t="shared" si="6"/>
        <v>199.8045765</v>
      </c>
      <c r="M15" s="116">
        <f t="shared" si="7"/>
        <v>266.40610199999998</v>
      </c>
    </row>
    <row r="16" spans="1:13" ht="20.100000000000001" customHeight="1">
      <c r="A16" s="134"/>
      <c r="B16" s="17"/>
      <c r="C16" s="17"/>
      <c r="D16" s="117">
        <v>11</v>
      </c>
      <c r="E16" s="113">
        <f t="shared" si="2"/>
        <v>19583.405350000001</v>
      </c>
      <c r="F16" s="110">
        <f t="shared" si="3"/>
        <v>3916.6810700000001</v>
      </c>
      <c r="G16" s="110">
        <f t="shared" si="4"/>
        <v>3488.01</v>
      </c>
      <c r="H16" s="111">
        <f t="shared" si="0"/>
        <v>26988.096420000002</v>
      </c>
      <c r="I16" s="112">
        <f t="shared" si="5"/>
        <v>2183.21</v>
      </c>
      <c r="J16" s="132">
        <v>1000</v>
      </c>
      <c r="K16" s="133">
        <f t="shared" si="1"/>
        <v>30171.306420000001</v>
      </c>
      <c r="L16" s="115">
        <f t="shared" si="6"/>
        <v>202.41072315</v>
      </c>
      <c r="M16" s="116">
        <f t="shared" si="7"/>
        <v>269.88096419999999</v>
      </c>
    </row>
    <row r="17" spans="1:13" ht="20.100000000000001" customHeight="1">
      <c r="A17" s="134"/>
      <c r="B17" s="17"/>
      <c r="C17" s="17"/>
      <c r="D17" s="117">
        <v>12</v>
      </c>
      <c r="E17" s="113">
        <f t="shared" si="2"/>
        <v>19835.552200000002</v>
      </c>
      <c r="F17" s="110">
        <f t="shared" si="3"/>
        <v>3967.1104400000004</v>
      </c>
      <c r="G17" s="110">
        <f t="shared" si="4"/>
        <v>3532.92</v>
      </c>
      <c r="H17" s="111">
        <f t="shared" si="0"/>
        <v>27335.582640000001</v>
      </c>
      <c r="I17" s="112">
        <f t="shared" si="5"/>
        <v>2211.3200000000002</v>
      </c>
      <c r="J17" s="132">
        <v>1000</v>
      </c>
      <c r="K17" s="133">
        <f t="shared" si="1"/>
        <v>30546.90264</v>
      </c>
      <c r="L17" s="115">
        <f t="shared" si="6"/>
        <v>205.01686979999999</v>
      </c>
      <c r="M17" s="116">
        <f t="shared" si="7"/>
        <v>273.35582640000001</v>
      </c>
    </row>
    <row r="18" spans="1:13" ht="20.100000000000001" customHeight="1">
      <c r="A18" s="134"/>
      <c r="B18" s="17"/>
      <c r="C18" s="17"/>
      <c r="D18" s="117">
        <v>13</v>
      </c>
      <c r="E18" s="113">
        <f t="shared" si="2"/>
        <v>20087.699050000003</v>
      </c>
      <c r="F18" s="110">
        <f t="shared" si="3"/>
        <v>4017.5398100000002</v>
      </c>
      <c r="G18" s="110">
        <f t="shared" si="4"/>
        <v>3577.83</v>
      </c>
      <c r="H18" s="111">
        <f t="shared" si="0"/>
        <v>27683.068860000007</v>
      </c>
      <c r="I18" s="112">
        <f t="shared" si="5"/>
        <v>2239.4299999999998</v>
      </c>
      <c r="J18" s="132">
        <v>1000</v>
      </c>
      <c r="K18" s="133">
        <f t="shared" si="1"/>
        <v>30922.498860000007</v>
      </c>
      <c r="L18" s="115">
        <f t="shared" si="6"/>
        <v>207.62301645000008</v>
      </c>
      <c r="M18" s="116">
        <f t="shared" si="7"/>
        <v>276.83068860000009</v>
      </c>
    </row>
    <row r="19" spans="1:13" ht="20.100000000000001" customHeight="1">
      <c r="A19" s="134"/>
      <c r="B19" s="17"/>
      <c r="C19" s="17"/>
      <c r="D19" s="117">
        <v>14</v>
      </c>
      <c r="E19" s="113">
        <f t="shared" si="2"/>
        <v>20339.8459</v>
      </c>
      <c r="F19" s="110">
        <f t="shared" si="3"/>
        <v>4067.9691800000001</v>
      </c>
      <c r="G19" s="110">
        <f t="shared" si="4"/>
        <v>3622.74</v>
      </c>
      <c r="H19" s="111">
        <f t="shared" si="0"/>
        <v>28030.555079999998</v>
      </c>
      <c r="I19" s="112">
        <f t="shared" si="5"/>
        <v>2267.54</v>
      </c>
      <c r="J19" s="132">
        <v>1000</v>
      </c>
      <c r="K19" s="133">
        <f t="shared" si="1"/>
        <v>31298.095079999999</v>
      </c>
      <c r="L19" s="115">
        <f t="shared" si="6"/>
        <v>210.22916309999999</v>
      </c>
      <c r="M19" s="116">
        <f t="shared" si="7"/>
        <v>280.30555079999999</v>
      </c>
    </row>
    <row r="20" spans="1:13" ht="20.100000000000001" customHeight="1">
      <c r="A20" s="134"/>
      <c r="B20" s="17"/>
      <c r="C20" s="17"/>
      <c r="D20" s="117">
        <v>15</v>
      </c>
      <c r="E20" s="113">
        <f t="shared" si="2"/>
        <v>20591.992750000001</v>
      </c>
      <c r="F20" s="110">
        <f t="shared" si="3"/>
        <v>4118.3985500000008</v>
      </c>
      <c r="G20" s="110">
        <f t="shared" si="4"/>
        <v>3667.65</v>
      </c>
      <c r="H20" s="111">
        <f t="shared" si="0"/>
        <v>28378.041300000004</v>
      </c>
      <c r="I20" s="112">
        <f t="shared" si="5"/>
        <v>2295.65</v>
      </c>
      <c r="J20" s="132">
        <v>1000</v>
      </c>
      <c r="K20" s="133">
        <f t="shared" si="1"/>
        <v>31673.691300000006</v>
      </c>
      <c r="L20" s="115">
        <f t="shared" si="6"/>
        <v>212.83530975000005</v>
      </c>
      <c r="M20" s="116">
        <f t="shared" si="7"/>
        <v>283.78041300000007</v>
      </c>
    </row>
    <row r="21" spans="1:13" ht="20.100000000000001" customHeight="1">
      <c r="A21" s="134"/>
      <c r="B21" s="17"/>
      <c r="C21" s="17"/>
      <c r="D21" s="117">
        <v>16</v>
      </c>
      <c r="E21" s="113">
        <f t="shared" si="2"/>
        <v>20844.139600000002</v>
      </c>
      <c r="F21" s="110">
        <f t="shared" si="3"/>
        <v>4168.8279199999997</v>
      </c>
      <c r="G21" s="110">
        <f t="shared" si="4"/>
        <v>3712.56</v>
      </c>
      <c r="H21" s="111">
        <f t="shared" si="0"/>
        <v>28725.527520000003</v>
      </c>
      <c r="I21" s="112">
        <f t="shared" si="5"/>
        <v>2323.7600000000002</v>
      </c>
      <c r="J21" s="132">
        <v>1000</v>
      </c>
      <c r="K21" s="133">
        <f t="shared" si="1"/>
        <v>32049.287520000005</v>
      </c>
      <c r="L21" s="115">
        <f t="shared" si="6"/>
        <v>215.44145640000002</v>
      </c>
      <c r="M21" s="116">
        <f t="shared" si="7"/>
        <v>287.25527520000003</v>
      </c>
    </row>
    <row r="22" spans="1:13" ht="20.100000000000001" customHeight="1">
      <c r="A22" s="134"/>
      <c r="B22" s="17"/>
      <c r="C22" s="17"/>
      <c r="D22" s="117">
        <v>17</v>
      </c>
      <c r="E22" s="113">
        <f t="shared" si="2"/>
        <v>21096.28645</v>
      </c>
      <c r="F22" s="110">
        <f t="shared" si="3"/>
        <v>4219.2572899999996</v>
      </c>
      <c r="G22" s="110">
        <f t="shared" si="4"/>
        <v>3757.47</v>
      </c>
      <c r="H22" s="111">
        <f t="shared" si="0"/>
        <v>29073.013740000002</v>
      </c>
      <c r="I22" s="112">
        <f t="shared" si="5"/>
        <v>2351.87</v>
      </c>
      <c r="J22" s="132">
        <v>1000</v>
      </c>
      <c r="K22" s="133">
        <f t="shared" si="1"/>
        <v>32424.883740000001</v>
      </c>
      <c r="L22" s="115">
        <f t="shared" si="6"/>
        <v>218.04760305000002</v>
      </c>
      <c r="M22" s="116">
        <f t="shared" si="7"/>
        <v>290.73013740000005</v>
      </c>
    </row>
    <row r="23" spans="1:13" ht="20.100000000000001" customHeight="1">
      <c r="A23" s="134"/>
      <c r="B23" s="17"/>
      <c r="C23" s="17"/>
      <c r="D23" s="117">
        <v>18</v>
      </c>
      <c r="E23" s="113">
        <f t="shared" si="2"/>
        <v>21348.433300000001</v>
      </c>
      <c r="F23" s="110">
        <f t="shared" si="3"/>
        <v>4269.6866600000003</v>
      </c>
      <c r="G23" s="110">
        <f t="shared" si="4"/>
        <v>3802.38</v>
      </c>
      <c r="H23" s="111">
        <f t="shared" si="0"/>
        <v>29420.499960000001</v>
      </c>
      <c r="I23" s="112">
        <f t="shared" si="5"/>
        <v>2379.98</v>
      </c>
      <c r="J23" s="132">
        <v>1000</v>
      </c>
      <c r="K23" s="133">
        <f t="shared" si="1"/>
        <v>32800.479959999997</v>
      </c>
      <c r="L23" s="115">
        <f t="shared" si="6"/>
        <v>220.65374969999999</v>
      </c>
      <c r="M23" s="116">
        <f t="shared" si="7"/>
        <v>294.20499960000001</v>
      </c>
    </row>
    <row r="24" spans="1:13" ht="20.100000000000001" customHeight="1">
      <c r="A24" s="134"/>
      <c r="B24" s="17"/>
      <c r="C24" s="17"/>
      <c r="D24" s="117">
        <v>19</v>
      </c>
      <c r="E24" s="113">
        <f t="shared" si="2"/>
        <v>21600.580150000002</v>
      </c>
      <c r="F24" s="110">
        <f t="shared" si="3"/>
        <v>4320.1160300000001</v>
      </c>
      <c r="G24" s="110">
        <f t="shared" si="4"/>
        <v>3847.29</v>
      </c>
      <c r="H24" s="111">
        <f t="shared" si="0"/>
        <v>29767.986180000004</v>
      </c>
      <c r="I24" s="112">
        <f t="shared" si="5"/>
        <v>2408.09</v>
      </c>
      <c r="J24" s="132">
        <v>1000</v>
      </c>
      <c r="K24" s="133">
        <f t="shared" si="1"/>
        <v>33176.076180000004</v>
      </c>
      <c r="L24" s="115">
        <f t="shared" si="6"/>
        <v>223.25989635000002</v>
      </c>
      <c r="M24" s="116">
        <f t="shared" si="7"/>
        <v>297.67986180000003</v>
      </c>
    </row>
    <row r="25" spans="1:13" ht="20.100000000000001" customHeight="1">
      <c r="A25" s="134"/>
      <c r="B25" s="17"/>
      <c r="C25" s="17"/>
      <c r="D25" s="117">
        <v>20</v>
      </c>
      <c r="E25" s="113">
        <f t="shared" si="2"/>
        <v>21852.726999999999</v>
      </c>
      <c r="F25" s="110">
        <f t="shared" si="3"/>
        <v>4370.5454</v>
      </c>
      <c r="G25" s="110">
        <f t="shared" si="4"/>
        <v>3892.2</v>
      </c>
      <c r="H25" s="111">
        <f t="shared" si="0"/>
        <v>30115.472399999999</v>
      </c>
      <c r="I25" s="112">
        <f t="shared" si="5"/>
        <v>2436.1999999999998</v>
      </c>
      <c r="J25" s="132">
        <v>1000</v>
      </c>
      <c r="K25" s="133">
        <f t="shared" si="1"/>
        <v>33551.672399999996</v>
      </c>
      <c r="L25" s="115">
        <f t="shared" si="6"/>
        <v>225.86604299999999</v>
      </c>
      <c r="M25" s="116">
        <f t="shared" si="7"/>
        <v>301.15472399999999</v>
      </c>
    </row>
    <row r="26" spans="1:13" ht="20.100000000000001" customHeight="1">
      <c r="A26" s="134"/>
      <c r="B26" s="17"/>
      <c r="C26" s="17"/>
      <c r="D26" s="117">
        <v>21</v>
      </c>
      <c r="E26" s="113">
        <f t="shared" si="2"/>
        <v>22104.87385</v>
      </c>
      <c r="F26" s="110">
        <f t="shared" si="3"/>
        <v>4420.9747699999998</v>
      </c>
      <c r="G26" s="110">
        <f t="shared" si="4"/>
        <v>3937.1099999999997</v>
      </c>
      <c r="H26" s="111">
        <f t="shared" si="0"/>
        <v>30462.958620000001</v>
      </c>
      <c r="I26" s="112">
        <f t="shared" si="5"/>
        <v>2464.31</v>
      </c>
      <c r="J26" s="132">
        <v>1000</v>
      </c>
      <c r="K26" s="133">
        <f t="shared" si="1"/>
        <v>33927.268620000003</v>
      </c>
      <c r="L26" s="115">
        <f t="shared" si="6"/>
        <v>228.47218965000002</v>
      </c>
      <c r="M26" s="116">
        <f t="shared" si="7"/>
        <v>304.62958620000001</v>
      </c>
    </row>
    <row r="27" spans="1:13" ht="20.100000000000001" customHeight="1">
      <c r="A27" s="134"/>
      <c r="B27" s="17"/>
      <c r="C27" s="17"/>
      <c r="D27" s="117">
        <v>22</v>
      </c>
      <c r="E27" s="113">
        <f t="shared" si="2"/>
        <v>22357.020700000001</v>
      </c>
      <c r="F27" s="110">
        <f t="shared" si="3"/>
        <v>4471.4041399999996</v>
      </c>
      <c r="G27" s="110">
        <f t="shared" si="4"/>
        <v>3982.02</v>
      </c>
      <c r="H27" s="111">
        <f t="shared" si="0"/>
        <v>30810.44484</v>
      </c>
      <c r="I27" s="112">
        <f t="shared" si="5"/>
        <v>2492.42</v>
      </c>
      <c r="J27" s="132">
        <v>1000</v>
      </c>
      <c r="K27" s="133">
        <f t="shared" si="1"/>
        <v>34302.864840000002</v>
      </c>
      <c r="L27" s="115">
        <f t="shared" si="6"/>
        <v>231.07833630000002</v>
      </c>
      <c r="M27" s="116">
        <f t="shared" si="7"/>
        <v>308.10444840000002</v>
      </c>
    </row>
    <row r="28" spans="1:13" ht="20.100000000000001" customHeight="1">
      <c r="A28" s="134"/>
      <c r="B28" s="17"/>
      <c r="C28" s="17"/>
      <c r="D28" s="117">
        <v>23</v>
      </c>
      <c r="E28" s="113">
        <f t="shared" si="2"/>
        <v>22609.167550000002</v>
      </c>
      <c r="F28" s="110">
        <f t="shared" si="3"/>
        <v>4521.8335100000004</v>
      </c>
      <c r="G28" s="110">
        <f t="shared" si="4"/>
        <v>4026.93</v>
      </c>
      <c r="H28" s="111">
        <f t="shared" si="0"/>
        <v>31157.931060000003</v>
      </c>
      <c r="I28" s="112">
        <f t="shared" si="5"/>
        <v>2520.5299999999997</v>
      </c>
      <c r="J28" s="132">
        <v>1000</v>
      </c>
      <c r="K28" s="133">
        <f t="shared" si="1"/>
        <v>34678.461060000001</v>
      </c>
      <c r="L28" s="115">
        <f t="shared" si="6"/>
        <v>233.68448295000002</v>
      </c>
      <c r="M28" s="116">
        <f t="shared" si="7"/>
        <v>311.57931060000004</v>
      </c>
    </row>
    <row r="29" spans="1:13" ht="20.100000000000001" customHeight="1">
      <c r="A29" s="134"/>
      <c r="B29" s="17"/>
      <c r="C29" s="17"/>
      <c r="D29" s="117">
        <v>24</v>
      </c>
      <c r="E29" s="113">
        <f t="shared" si="2"/>
        <v>22861.314400000003</v>
      </c>
      <c r="F29" s="110">
        <f t="shared" si="3"/>
        <v>4572.2628800000002</v>
      </c>
      <c r="G29" s="110">
        <f t="shared" si="4"/>
        <v>4071.84</v>
      </c>
      <c r="H29" s="111">
        <f t="shared" si="0"/>
        <v>31505.417280000005</v>
      </c>
      <c r="I29" s="112">
        <f t="shared" si="5"/>
        <v>2548.64</v>
      </c>
      <c r="J29" s="132">
        <v>1000</v>
      </c>
      <c r="K29" s="133">
        <f t="shared" si="1"/>
        <v>35054.057280000008</v>
      </c>
      <c r="L29" s="115">
        <f t="shared" si="6"/>
        <v>236.29062960000005</v>
      </c>
      <c r="M29" s="116">
        <f t="shared" si="7"/>
        <v>315.05417280000006</v>
      </c>
    </row>
    <row r="30" spans="1:13" ht="20.100000000000001" customHeight="1" thickBot="1">
      <c r="A30" s="86"/>
      <c r="B30" s="17"/>
      <c r="C30" s="17"/>
      <c r="D30" s="119">
        <v>25</v>
      </c>
      <c r="E30" s="123">
        <f t="shared" si="2"/>
        <v>23113.46125</v>
      </c>
      <c r="F30" s="120">
        <f t="shared" si="3"/>
        <v>4622.6922500000001</v>
      </c>
      <c r="G30" s="120">
        <f t="shared" si="4"/>
        <v>4116.75</v>
      </c>
      <c r="H30" s="121">
        <f t="shared" si="0"/>
        <v>31852.9035</v>
      </c>
      <c r="I30" s="122">
        <f t="shared" si="5"/>
        <v>2576.75</v>
      </c>
      <c r="J30" s="137">
        <v>1000</v>
      </c>
      <c r="K30" s="138">
        <f t="shared" si="1"/>
        <v>35429.6535</v>
      </c>
      <c r="L30" s="125">
        <f t="shared" si="6"/>
        <v>238.89677625000002</v>
      </c>
      <c r="M30" s="126">
        <f t="shared" si="7"/>
        <v>318.52903500000002</v>
      </c>
    </row>
  </sheetData>
  <pageMargins left="0.59055118110236227" right="0.47244094488188981" top="0.27559055118110237" bottom="0.27559055118110237" header="0.15748031496062992" footer="0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B5" sqref="B5"/>
    </sheetView>
  </sheetViews>
  <sheetFormatPr baseColWidth="10" defaultRowHeight="12.75"/>
  <cols>
    <col min="1" max="1" width="7.140625" customWidth="1"/>
    <col min="2" max="2" width="8.7109375" customWidth="1"/>
    <col min="3" max="3" width="8" customWidth="1"/>
    <col min="4" max="4" width="7.7109375" customWidth="1"/>
    <col min="5" max="5" width="10.42578125" style="3" customWidth="1"/>
    <col min="6" max="6" width="8.5703125" style="3" customWidth="1"/>
    <col min="7" max="7" width="7.85546875" style="3" customWidth="1"/>
    <col min="8" max="8" width="9.5703125" customWidth="1"/>
    <col min="9" max="9" width="6.7109375" style="3" customWidth="1"/>
    <col min="10" max="10" width="6.7109375" customWidth="1"/>
    <col min="11" max="11" width="24.5703125" customWidth="1"/>
    <col min="12" max="12" width="11.42578125" style="62"/>
    <col min="13" max="13" width="2.140625" style="62" customWidth="1"/>
    <col min="14" max="14" width="34.42578125" customWidth="1"/>
    <col min="15" max="15" width="5" customWidth="1"/>
  </cols>
  <sheetData>
    <row r="1" spans="1:15" ht="20.25" customHeight="1" thickBot="1">
      <c r="A1" s="26" t="s">
        <v>21</v>
      </c>
      <c r="B1" s="54" t="s">
        <v>41</v>
      </c>
      <c r="E1"/>
      <c r="F1"/>
      <c r="G1"/>
      <c r="I1" s="32"/>
      <c r="J1" s="26"/>
    </row>
    <row r="2" spans="1:15" ht="18" customHeight="1" thickBot="1">
      <c r="B2" s="3" t="s">
        <v>7</v>
      </c>
      <c r="G2" s="55" t="str">
        <f>+'Maq A'!J2</f>
        <v>ENERO a DICIEMBRE 2018</v>
      </c>
      <c r="H2" s="95"/>
      <c r="I2" s="100"/>
      <c r="J2" s="58"/>
      <c r="K2" s="5"/>
      <c r="L2" s="78"/>
      <c r="M2" s="79"/>
      <c r="N2" s="147" t="s">
        <v>44</v>
      </c>
      <c r="O2" s="65"/>
    </row>
    <row r="3" spans="1:15" ht="6" customHeight="1" thickBot="1">
      <c r="H3" s="8"/>
      <c r="K3" s="5"/>
      <c r="L3" s="81"/>
      <c r="M3" s="82"/>
      <c r="N3" s="75"/>
      <c r="O3" s="71"/>
    </row>
    <row r="4" spans="1:15" ht="21.95" customHeight="1">
      <c r="A4" s="127" t="s">
        <v>2</v>
      </c>
      <c r="B4" s="128" t="s">
        <v>1</v>
      </c>
      <c r="C4" s="129" t="s">
        <v>3</v>
      </c>
      <c r="D4" s="129" t="s">
        <v>4</v>
      </c>
      <c r="E4" s="130" t="s">
        <v>53</v>
      </c>
      <c r="F4" s="128" t="s">
        <v>51</v>
      </c>
      <c r="G4" s="128" t="s">
        <v>57</v>
      </c>
      <c r="H4" s="130" t="s">
        <v>5</v>
      </c>
      <c r="I4" s="128" t="s">
        <v>39</v>
      </c>
      <c r="J4" s="131" t="s">
        <v>40</v>
      </c>
      <c r="K4" s="21"/>
      <c r="L4" s="63" t="s">
        <v>45</v>
      </c>
      <c r="M4" s="63"/>
      <c r="N4" s="64" t="s">
        <v>46</v>
      </c>
      <c r="O4" s="65"/>
    </row>
    <row r="5" spans="1:15" ht="20.100000000000001" customHeight="1" thickBot="1">
      <c r="A5" s="140" t="s">
        <v>6</v>
      </c>
      <c r="B5" s="110">
        <v>16675.22</v>
      </c>
      <c r="C5" s="135">
        <f>B5*20/100</f>
        <v>3335.0440000000003</v>
      </c>
      <c r="D5" s="135">
        <v>2969.86</v>
      </c>
      <c r="E5" s="133">
        <f>SUM(B5:D5)</f>
        <v>22980.124000000003</v>
      </c>
      <c r="F5" s="113">
        <v>1860</v>
      </c>
      <c r="G5" s="113">
        <v>1000</v>
      </c>
      <c r="H5" s="114">
        <f t="shared" ref="H5:H30" si="0">SUM(E5:G5)</f>
        <v>25840.124000000003</v>
      </c>
      <c r="I5" s="115">
        <f>E5/200*1.5</f>
        <v>172.35093000000003</v>
      </c>
      <c r="J5" s="116">
        <f>E5/200*2</f>
        <v>229.80124000000004</v>
      </c>
      <c r="K5" s="25"/>
      <c r="L5" s="66"/>
      <c r="M5" s="66"/>
      <c r="N5" s="67"/>
      <c r="O5" s="68"/>
    </row>
    <row r="6" spans="1:15" ht="20.100000000000001" customHeight="1">
      <c r="A6" s="117">
        <v>1</v>
      </c>
      <c r="B6" s="135">
        <f>($B$5*1.5%*A6)+$B$5</f>
        <v>16925.348300000001</v>
      </c>
      <c r="C6" s="135">
        <f t="shared" ref="C6:C30" si="1">B6*20/100</f>
        <v>3385.0696600000001</v>
      </c>
      <c r="D6" s="135">
        <f>+$D$5+$D$5*0.015*A6</f>
        <v>3014.4079000000002</v>
      </c>
      <c r="E6" s="133">
        <f>SUM(B6:D6)</f>
        <v>23324.825860000004</v>
      </c>
      <c r="F6" s="113">
        <f>+$F$5+$F$5*0.015*A6</f>
        <v>1887.9</v>
      </c>
      <c r="G6" s="113">
        <v>1000</v>
      </c>
      <c r="H6" s="114">
        <f t="shared" si="0"/>
        <v>26212.725860000006</v>
      </c>
      <c r="I6" s="115">
        <f t="shared" ref="I6:I30" si="2">E6/200*1.5</f>
        <v>174.93619395000002</v>
      </c>
      <c r="J6" s="116">
        <f t="shared" ref="J6:J30" si="3">E6/200*2</f>
        <v>233.24825860000004</v>
      </c>
      <c r="K6" s="25"/>
      <c r="L6" s="69">
        <v>1</v>
      </c>
      <c r="M6" s="69"/>
      <c r="N6" s="70" t="s">
        <v>47</v>
      </c>
      <c r="O6" s="71"/>
    </row>
    <row r="7" spans="1:15" ht="20.100000000000001" customHeight="1">
      <c r="A7" s="117">
        <v>2</v>
      </c>
      <c r="B7" s="135">
        <f t="shared" ref="B7:B30" si="4">($B$5*1.5%*A7)+$B$5</f>
        <v>17175.476600000002</v>
      </c>
      <c r="C7" s="135">
        <f t="shared" si="1"/>
        <v>3435.0953199999999</v>
      </c>
      <c r="D7" s="135">
        <f t="shared" ref="D7:D30" si="5">+$D$5+$D$5*0.015*A7</f>
        <v>3058.9558000000002</v>
      </c>
      <c r="E7" s="133">
        <f t="shared" ref="E7:E30" si="6">SUM(B7:D7)</f>
        <v>23669.527720000002</v>
      </c>
      <c r="F7" s="113">
        <f t="shared" ref="F7:F30" si="7">+$F$5+$F$5*0.015*A7</f>
        <v>1915.8</v>
      </c>
      <c r="G7" s="113">
        <v>1000</v>
      </c>
      <c r="H7" s="114">
        <f t="shared" si="0"/>
        <v>26585.327720000001</v>
      </c>
      <c r="I7" s="115">
        <f t="shared" si="2"/>
        <v>177.52145790000003</v>
      </c>
      <c r="J7" s="116">
        <f t="shared" si="3"/>
        <v>236.69527720000002</v>
      </c>
      <c r="K7" s="25"/>
      <c r="L7" s="69">
        <v>2</v>
      </c>
      <c r="M7" s="69"/>
      <c r="N7" s="70" t="s">
        <v>7</v>
      </c>
      <c r="O7" s="71"/>
    </row>
    <row r="8" spans="1:15" ht="20.100000000000001" customHeight="1">
      <c r="A8" s="117">
        <v>3</v>
      </c>
      <c r="B8" s="135">
        <f t="shared" si="4"/>
        <v>17425.604900000002</v>
      </c>
      <c r="C8" s="135">
        <f t="shared" si="1"/>
        <v>3485.1209800000006</v>
      </c>
      <c r="D8" s="135">
        <f t="shared" si="5"/>
        <v>3103.5037000000002</v>
      </c>
      <c r="E8" s="133">
        <f t="shared" si="6"/>
        <v>24014.229580000003</v>
      </c>
      <c r="F8" s="113">
        <f t="shared" si="7"/>
        <v>1943.7</v>
      </c>
      <c r="G8" s="113">
        <v>1000</v>
      </c>
      <c r="H8" s="114">
        <f t="shared" si="0"/>
        <v>26957.929580000004</v>
      </c>
      <c r="I8" s="115">
        <f t="shared" si="2"/>
        <v>180.10672185000001</v>
      </c>
      <c r="J8" s="116">
        <f t="shared" si="3"/>
        <v>240.14229580000003</v>
      </c>
      <c r="K8" s="25"/>
      <c r="L8" s="69">
        <v>3</v>
      </c>
      <c r="M8" s="69"/>
      <c r="N8" s="70" t="s">
        <v>8</v>
      </c>
      <c r="O8" s="71"/>
    </row>
    <row r="9" spans="1:15" ht="20.100000000000001" customHeight="1">
      <c r="A9" s="117">
        <v>4</v>
      </c>
      <c r="B9" s="135">
        <f t="shared" si="4"/>
        <v>17675.733200000002</v>
      </c>
      <c r="C9" s="135">
        <f t="shared" si="1"/>
        <v>3535.1466400000004</v>
      </c>
      <c r="D9" s="135">
        <f t="shared" si="5"/>
        <v>3148.0516000000002</v>
      </c>
      <c r="E9" s="133">
        <f t="shared" si="6"/>
        <v>24358.93144</v>
      </c>
      <c r="F9" s="113">
        <f t="shared" si="7"/>
        <v>1971.6</v>
      </c>
      <c r="G9" s="113">
        <v>1000</v>
      </c>
      <c r="H9" s="114">
        <f t="shared" si="0"/>
        <v>27330.531439999999</v>
      </c>
      <c r="I9" s="115">
        <f t="shared" si="2"/>
        <v>182.6919858</v>
      </c>
      <c r="J9" s="116">
        <f t="shared" si="3"/>
        <v>243.58931440000001</v>
      </c>
      <c r="K9" s="25"/>
      <c r="L9" s="69">
        <v>4</v>
      </c>
      <c r="M9" s="69"/>
      <c r="N9" s="70" t="s">
        <v>9</v>
      </c>
      <c r="O9" s="71"/>
    </row>
    <row r="10" spans="1:15" ht="20.100000000000001" customHeight="1">
      <c r="A10" s="117">
        <v>5</v>
      </c>
      <c r="B10" s="135">
        <f t="shared" si="4"/>
        <v>17925.861500000003</v>
      </c>
      <c r="C10" s="135">
        <f t="shared" si="1"/>
        <v>3585.1723000000002</v>
      </c>
      <c r="D10" s="135">
        <f t="shared" si="5"/>
        <v>3192.5995000000003</v>
      </c>
      <c r="E10" s="133">
        <f t="shared" si="6"/>
        <v>24703.633300000005</v>
      </c>
      <c r="F10" s="113">
        <f t="shared" si="7"/>
        <v>1999.5</v>
      </c>
      <c r="G10" s="113">
        <v>1000</v>
      </c>
      <c r="H10" s="114">
        <f t="shared" si="0"/>
        <v>27703.133300000005</v>
      </c>
      <c r="I10" s="115">
        <f t="shared" si="2"/>
        <v>185.27724975000004</v>
      </c>
      <c r="J10" s="116">
        <f t="shared" si="3"/>
        <v>247.03633300000004</v>
      </c>
      <c r="K10" s="25"/>
      <c r="L10" s="69">
        <v>5</v>
      </c>
      <c r="M10" s="69"/>
      <c r="N10" s="70" t="s">
        <v>10</v>
      </c>
      <c r="O10" s="71"/>
    </row>
    <row r="11" spans="1:15" ht="20.100000000000001" customHeight="1">
      <c r="A11" s="117">
        <v>6</v>
      </c>
      <c r="B11" s="135">
        <f t="shared" si="4"/>
        <v>18175.989800000003</v>
      </c>
      <c r="C11" s="135">
        <f t="shared" si="1"/>
        <v>3635.1979600000009</v>
      </c>
      <c r="D11" s="135">
        <f t="shared" si="5"/>
        <v>3237.1474000000003</v>
      </c>
      <c r="E11" s="133">
        <f t="shared" si="6"/>
        <v>25048.335160000006</v>
      </c>
      <c r="F11" s="113">
        <f t="shared" si="7"/>
        <v>2027.4</v>
      </c>
      <c r="G11" s="113">
        <v>1000</v>
      </c>
      <c r="H11" s="114">
        <f t="shared" si="0"/>
        <v>28075.735160000007</v>
      </c>
      <c r="I11" s="115">
        <f t="shared" si="2"/>
        <v>187.86251370000002</v>
      </c>
      <c r="J11" s="116">
        <f t="shared" si="3"/>
        <v>250.48335160000005</v>
      </c>
      <c r="K11" s="25"/>
      <c r="L11" s="69">
        <v>6</v>
      </c>
      <c r="M11" s="69"/>
      <c r="N11" s="70" t="s">
        <v>20</v>
      </c>
      <c r="O11" s="71"/>
    </row>
    <row r="12" spans="1:15" ht="20.100000000000001" customHeight="1">
      <c r="A12" s="117">
        <v>7</v>
      </c>
      <c r="B12" s="135">
        <f t="shared" si="4"/>
        <v>18426.1181</v>
      </c>
      <c r="C12" s="135">
        <f t="shared" si="1"/>
        <v>3685.2236199999998</v>
      </c>
      <c r="D12" s="135">
        <f t="shared" si="5"/>
        <v>3281.6953000000003</v>
      </c>
      <c r="E12" s="133">
        <f t="shared" si="6"/>
        <v>25393.03702</v>
      </c>
      <c r="F12" s="113">
        <f t="shared" si="7"/>
        <v>2055.3000000000002</v>
      </c>
      <c r="G12" s="113">
        <v>1000</v>
      </c>
      <c r="H12" s="114">
        <f t="shared" si="0"/>
        <v>28448.337019999999</v>
      </c>
      <c r="I12" s="115">
        <f t="shared" si="2"/>
        <v>190.44777765000001</v>
      </c>
      <c r="J12" s="116">
        <f t="shared" si="3"/>
        <v>253.9303702</v>
      </c>
      <c r="K12" s="25"/>
      <c r="L12" s="69">
        <v>7</v>
      </c>
      <c r="M12" s="69"/>
      <c r="N12" s="70" t="s">
        <v>11</v>
      </c>
      <c r="O12" s="71"/>
    </row>
    <row r="13" spans="1:15" ht="20.100000000000001" customHeight="1">
      <c r="A13" s="117">
        <v>8</v>
      </c>
      <c r="B13" s="135">
        <f t="shared" si="4"/>
        <v>18676.2464</v>
      </c>
      <c r="C13" s="135">
        <f t="shared" si="1"/>
        <v>3735.24928</v>
      </c>
      <c r="D13" s="135">
        <f t="shared" si="5"/>
        <v>3326.2431999999999</v>
      </c>
      <c r="E13" s="133">
        <f t="shared" si="6"/>
        <v>25737.738880000001</v>
      </c>
      <c r="F13" s="113">
        <f t="shared" si="7"/>
        <v>2083.1999999999998</v>
      </c>
      <c r="G13" s="113">
        <v>1000</v>
      </c>
      <c r="H13" s="114">
        <f t="shared" si="0"/>
        <v>28820.938880000002</v>
      </c>
      <c r="I13" s="115">
        <f t="shared" si="2"/>
        <v>193.03304159999999</v>
      </c>
      <c r="J13" s="116">
        <f t="shared" si="3"/>
        <v>257.37738880000001</v>
      </c>
      <c r="K13" s="25"/>
      <c r="L13" s="69">
        <v>8</v>
      </c>
      <c r="M13" s="69"/>
      <c r="N13" s="70" t="s">
        <v>12</v>
      </c>
      <c r="O13" s="71"/>
    </row>
    <row r="14" spans="1:15" ht="20.100000000000001" customHeight="1">
      <c r="A14" s="117">
        <v>9</v>
      </c>
      <c r="B14" s="135">
        <f t="shared" si="4"/>
        <v>18926.3747</v>
      </c>
      <c r="C14" s="135">
        <f t="shared" si="1"/>
        <v>3785.2749400000002</v>
      </c>
      <c r="D14" s="135">
        <f t="shared" si="5"/>
        <v>3370.7911000000004</v>
      </c>
      <c r="E14" s="133">
        <f t="shared" si="6"/>
        <v>26082.440739999998</v>
      </c>
      <c r="F14" s="113">
        <f t="shared" si="7"/>
        <v>2111.1</v>
      </c>
      <c r="G14" s="113">
        <v>1000</v>
      </c>
      <c r="H14" s="114">
        <f t="shared" si="0"/>
        <v>29193.540739999997</v>
      </c>
      <c r="I14" s="115">
        <f t="shared" si="2"/>
        <v>195.61830555</v>
      </c>
      <c r="J14" s="116">
        <f t="shared" si="3"/>
        <v>260.82440739999998</v>
      </c>
      <c r="K14" s="25"/>
      <c r="L14" s="69">
        <v>9</v>
      </c>
      <c r="M14" s="69"/>
      <c r="N14" s="70" t="s">
        <v>13</v>
      </c>
      <c r="O14" s="71"/>
    </row>
    <row r="15" spans="1:15" ht="20.100000000000001" customHeight="1">
      <c r="A15" s="117">
        <v>10</v>
      </c>
      <c r="B15" s="135">
        <f t="shared" si="4"/>
        <v>19176.503000000001</v>
      </c>
      <c r="C15" s="135">
        <f t="shared" si="1"/>
        <v>3835.3006</v>
      </c>
      <c r="D15" s="135">
        <f t="shared" si="5"/>
        <v>3415.3389999999999</v>
      </c>
      <c r="E15" s="133">
        <f t="shared" si="6"/>
        <v>26427.142599999999</v>
      </c>
      <c r="F15" s="113">
        <f t="shared" si="7"/>
        <v>2139</v>
      </c>
      <c r="G15" s="113">
        <v>1000</v>
      </c>
      <c r="H15" s="114">
        <f t="shared" si="0"/>
        <v>29566.142599999999</v>
      </c>
      <c r="I15" s="115">
        <f t="shared" si="2"/>
        <v>198.20356950000001</v>
      </c>
      <c r="J15" s="116">
        <f t="shared" si="3"/>
        <v>264.27142600000002</v>
      </c>
      <c r="K15" s="25"/>
      <c r="L15" s="69">
        <v>10</v>
      </c>
      <c r="M15" s="69"/>
      <c r="N15" s="70" t="s">
        <v>14</v>
      </c>
      <c r="O15" s="71"/>
    </row>
    <row r="16" spans="1:15" ht="20.100000000000001" customHeight="1">
      <c r="A16" s="117">
        <v>11</v>
      </c>
      <c r="B16" s="135">
        <f t="shared" si="4"/>
        <v>19426.631300000001</v>
      </c>
      <c r="C16" s="135">
        <f t="shared" si="1"/>
        <v>3885.3262600000003</v>
      </c>
      <c r="D16" s="135">
        <f t="shared" si="5"/>
        <v>3459.8869</v>
      </c>
      <c r="E16" s="133">
        <f t="shared" si="6"/>
        <v>26771.844460000004</v>
      </c>
      <c r="F16" s="113">
        <f t="shared" si="7"/>
        <v>2166.9</v>
      </c>
      <c r="G16" s="113">
        <v>1000</v>
      </c>
      <c r="H16" s="114">
        <f t="shared" si="0"/>
        <v>29938.744460000005</v>
      </c>
      <c r="I16" s="115">
        <f t="shared" si="2"/>
        <v>200.78883345000003</v>
      </c>
      <c r="J16" s="116">
        <f t="shared" si="3"/>
        <v>267.71844460000005</v>
      </c>
      <c r="K16" s="25"/>
      <c r="L16" s="69">
        <v>11</v>
      </c>
      <c r="M16" s="69"/>
      <c r="N16" s="70" t="s">
        <v>15</v>
      </c>
      <c r="O16" s="71"/>
    </row>
    <row r="17" spans="1:15" ht="20.100000000000001" customHeight="1">
      <c r="A17" s="117">
        <v>12</v>
      </c>
      <c r="B17" s="135">
        <f t="shared" si="4"/>
        <v>19676.759600000001</v>
      </c>
      <c r="C17" s="135">
        <f t="shared" si="1"/>
        <v>3935.3519200000005</v>
      </c>
      <c r="D17" s="135">
        <f t="shared" si="5"/>
        <v>3504.4348</v>
      </c>
      <c r="E17" s="133">
        <f t="shared" si="6"/>
        <v>27116.546320000001</v>
      </c>
      <c r="F17" s="113">
        <f t="shared" si="7"/>
        <v>2194.8000000000002</v>
      </c>
      <c r="G17" s="113">
        <v>1000</v>
      </c>
      <c r="H17" s="114">
        <f t="shared" si="0"/>
        <v>30311.346320000001</v>
      </c>
      <c r="I17" s="115">
        <f t="shared" si="2"/>
        <v>203.37409740000004</v>
      </c>
      <c r="J17" s="116">
        <f t="shared" si="3"/>
        <v>271.16546320000003</v>
      </c>
      <c r="K17" s="25"/>
      <c r="L17" s="69">
        <v>12</v>
      </c>
      <c r="M17" s="69"/>
      <c r="N17" s="70" t="s">
        <v>16</v>
      </c>
      <c r="O17" s="71"/>
    </row>
    <row r="18" spans="1:15" ht="20.100000000000001" customHeight="1">
      <c r="A18" s="117">
        <v>13</v>
      </c>
      <c r="B18" s="135">
        <f t="shared" si="4"/>
        <v>19926.887900000002</v>
      </c>
      <c r="C18" s="135">
        <f t="shared" si="1"/>
        <v>3985.3775800000003</v>
      </c>
      <c r="D18" s="135">
        <f t="shared" si="5"/>
        <v>3548.9827</v>
      </c>
      <c r="E18" s="133">
        <f t="shared" si="6"/>
        <v>27461.248180000002</v>
      </c>
      <c r="F18" s="113">
        <f t="shared" si="7"/>
        <v>2222.6999999999998</v>
      </c>
      <c r="G18" s="113">
        <v>1000</v>
      </c>
      <c r="H18" s="114">
        <f t="shared" si="0"/>
        <v>30683.948180000003</v>
      </c>
      <c r="I18" s="115">
        <f t="shared" si="2"/>
        <v>205.95936134999999</v>
      </c>
      <c r="J18" s="116">
        <f t="shared" si="3"/>
        <v>274.61248180000001</v>
      </c>
      <c r="K18" s="25"/>
      <c r="L18" s="69">
        <v>13</v>
      </c>
      <c r="M18" s="69"/>
      <c r="N18" s="70" t="s">
        <v>19</v>
      </c>
      <c r="O18" s="71"/>
    </row>
    <row r="19" spans="1:15" ht="20.100000000000001" customHeight="1">
      <c r="A19" s="117">
        <v>14</v>
      </c>
      <c r="B19" s="135">
        <f t="shared" si="4"/>
        <v>20177.016200000002</v>
      </c>
      <c r="C19" s="135">
        <f t="shared" si="1"/>
        <v>4035.4032400000001</v>
      </c>
      <c r="D19" s="135">
        <f t="shared" si="5"/>
        <v>3593.5306</v>
      </c>
      <c r="E19" s="133">
        <f t="shared" si="6"/>
        <v>27805.950040000003</v>
      </c>
      <c r="F19" s="113">
        <f t="shared" si="7"/>
        <v>2250.6</v>
      </c>
      <c r="G19" s="113">
        <v>1000</v>
      </c>
      <c r="H19" s="114">
        <f t="shared" si="0"/>
        <v>31056.550040000002</v>
      </c>
      <c r="I19" s="115">
        <f t="shared" si="2"/>
        <v>208.54462530000004</v>
      </c>
      <c r="J19" s="116">
        <f t="shared" si="3"/>
        <v>278.05950040000005</v>
      </c>
      <c r="K19" s="25"/>
      <c r="L19" s="69">
        <v>14</v>
      </c>
      <c r="M19" s="69"/>
      <c r="N19" s="70" t="s">
        <v>18</v>
      </c>
      <c r="O19" s="71"/>
    </row>
    <row r="20" spans="1:15" ht="20.100000000000001" customHeight="1">
      <c r="A20" s="117">
        <v>15</v>
      </c>
      <c r="B20" s="135">
        <f t="shared" si="4"/>
        <v>20427.144500000002</v>
      </c>
      <c r="C20" s="135">
        <f t="shared" si="1"/>
        <v>4085.4289000000003</v>
      </c>
      <c r="D20" s="135">
        <f t="shared" si="5"/>
        <v>3638.0785000000001</v>
      </c>
      <c r="E20" s="133">
        <f t="shared" si="6"/>
        <v>28150.651900000001</v>
      </c>
      <c r="F20" s="113">
        <f t="shared" si="7"/>
        <v>2278.5</v>
      </c>
      <c r="G20" s="113">
        <v>1000</v>
      </c>
      <c r="H20" s="114">
        <f t="shared" si="0"/>
        <v>31429.151900000001</v>
      </c>
      <c r="I20" s="115">
        <f t="shared" si="2"/>
        <v>211.12988925000002</v>
      </c>
      <c r="J20" s="116">
        <f t="shared" si="3"/>
        <v>281.50651900000003</v>
      </c>
      <c r="K20" s="25"/>
      <c r="L20" s="69"/>
      <c r="M20" s="69"/>
      <c r="N20" s="70"/>
      <c r="O20" s="71"/>
    </row>
    <row r="21" spans="1:15" ht="20.100000000000001" customHeight="1" thickBot="1">
      <c r="A21" s="117">
        <v>16</v>
      </c>
      <c r="B21" s="135">
        <f t="shared" si="4"/>
        <v>20677.272800000002</v>
      </c>
      <c r="C21" s="135">
        <f t="shared" si="1"/>
        <v>4135.454560000001</v>
      </c>
      <c r="D21" s="135">
        <f t="shared" si="5"/>
        <v>3682.6264000000001</v>
      </c>
      <c r="E21" s="133">
        <f t="shared" si="6"/>
        <v>28495.353760000005</v>
      </c>
      <c r="F21" s="113">
        <f t="shared" si="7"/>
        <v>2306.4</v>
      </c>
      <c r="G21" s="113">
        <v>1000</v>
      </c>
      <c r="H21" s="114">
        <f t="shared" si="0"/>
        <v>31801.753760000007</v>
      </c>
      <c r="I21" s="115">
        <f t="shared" si="2"/>
        <v>213.71515320000003</v>
      </c>
      <c r="J21" s="116">
        <f t="shared" si="3"/>
        <v>284.95353760000006</v>
      </c>
      <c r="K21" s="25"/>
      <c r="L21" s="66"/>
      <c r="M21" s="66"/>
      <c r="N21" s="83"/>
      <c r="O21" s="68"/>
    </row>
    <row r="22" spans="1:15" ht="20.100000000000001" customHeight="1">
      <c r="A22" s="117">
        <v>17</v>
      </c>
      <c r="B22" s="135">
        <f t="shared" si="4"/>
        <v>20927.401100000003</v>
      </c>
      <c r="C22" s="135">
        <f t="shared" si="1"/>
        <v>4185.4802200000004</v>
      </c>
      <c r="D22" s="135">
        <f t="shared" si="5"/>
        <v>3727.1743000000001</v>
      </c>
      <c r="E22" s="133">
        <f t="shared" si="6"/>
        <v>28840.055620000003</v>
      </c>
      <c r="F22" s="113">
        <f t="shared" si="7"/>
        <v>2334.3000000000002</v>
      </c>
      <c r="G22" s="113">
        <v>1000</v>
      </c>
      <c r="H22" s="114">
        <f t="shared" si="0"/>
        <v>32174.355620000002</v>
      </c>
      <c r="I22" s="115">
        <f t="shared" si="2"/>
        <v>216.30041715000004</v>
      </c>
      <c r="J22" s="116">
        <f t="shared" si="3"/>
        <v>288.40055620000004</v>
      </c>
      <c r="K22" s="25"/>
      <c r="L22" s="64"/>
      <c r="M22" s="64"/>
      <c r="N22" s="72"/>
      <c r="O22" s="73"/>
    </row>
    <row r="23" spans="1:15" ht="20.100000000000001" customHeight="1">
      <c r="A23" s="117">
        <v>18</v>
      </c>
      <c r="B23" s="135">
        <f t="shared" si="4"/>
        <v>21177.529399999999</v>
      </c>
      <c r="C23" s="135">
        <f t="shared" si="1"/>
        <v>4235.5058799999997</v>
      </c>
      <c r="D23" s="135">
        <f t="shared" si="5"/>
        <v>3771.7222000000002</v>
      </c>
      <c r="E23" s="133">
        <f t="shared" si="6"/>
        <v>29184.75748</v>
      </c>
      <c r="F23" s="113">
        <f t="shared" si="7"/>
        <v>2362.1999999999998</v>
      </c>
      <c r="G23" s="113">
        <v>1000</v>
      </c>
      <c r="H23" s="114">
        <f t="shared" si="0"/>
        <v>32546.957480000001</v>
      </c>
      <c r="I23" s="115">
        <f t="shared" si="2"/>
        <v>218.8856811</v>
      </c>
      <c r="J23" s="116">
        <f t="shared" si="3"/>
        <v>291.84757480000002</v>
      </c>
      <c r="K23" s="25"/>
      <c r="L23" s="74"/>
      <c r="M23" s="74"/>
      <c r="N23" s="70"/>
      <c r="O23" s="75"/>
    </row>
    <row r="24" spans="1:15" ht="20.100000000000001" customHeight="1">
      <c r="A24" s="117">
        <v>19</v>
      </c>
      <c r="B24" s="135">
        <f t="shared" si="4"/>
        <v>21427.6577</v>
      </c>
      <c r="C24" s="135">
        <f t="shared" si="1"/>
        <v>4285.5315399999999</v>
      </c>
      <c r="D24" s="135">
        <f t="shared" si="5"/>
        <v>3816.2701000000002</v>
      </c>
      <c r="E24" s="133">
        <f t="shared" si="6"/>
        <v>29529.459340000001</v>
      </c>
      <c r="F24" s="113">
        <f t="shared" si="7"/>
        <v>2390.1</v>
      </c>
      <c r="G24" s="113">
        <v>1000</v>
      </c>
      <c r="H24" s="114">
        <f t="shared" si="0"/>
        <v>32919.55934</v>
      </c>
      <c r="I24" s="115">
        <f t="shared" si="2"/>
        <v>221.47094505000001</v>
      </c>
      <c r="J24" s="116">
        <f t="shared" si="3"/>
        <v>295.2945934</v>
      </c>
      <c r="K24" s="25"/>
      <c r="L24" s="76"/>
      <c r="M24" s="76"/>
      <c r="N24" s="77"/>
    </row>
    <row r="25" spans="1:15" ht="20.100000000000001" customHeight="1">
      <c r="A25" s="117">
        <v>20</v>
      </c>
      <c r="B25" s="135">
        <f t="shared" si="4"/>
        <v>21677.786</v>
      </c>
      <c r="C25" s="135">
        <f t="shared" si="1"/>
        <v>4335.5571999999993</v>
      </c>
      <c r="D25" s="135">
        <f t="shared" si="5"/>
        <v>3860.8180000000002</v>
      </c>
      <c r="E25" s="133">
        <f t="shared" si="6"/>
        <v>29874.161199999999</v>
      </c>
      <c r="F25" s="113">
        <f t="shared" si="7"/>
        <v>2418</v>
      </c>
      <c r="G25" s="113">
        <v>1000</v>
      </c>
      <c r="H25" s="114">
        <f t="shared" si="0"/>
        <v>33292.161200000002</v>
      </c>
      <c r="I25" s="115">
        <f t="shared" si="2"/>
        <v>224.05620899999997</v>
      </c>
      <c r="J25" s="116">
        <f t="shared" si="3"/>
        <v>298.74161199999998</v>
      </c>
      <c r="K25" s="25"/>
      <c r="L25" s="76"/>
      <c r="M25" s="76"/>
      <c r="N25" s="77"/>
    </row>
    <row r="26" spans="1:15" ht="20.100000000000001" customHeight="1">
      <c r="A26" s="117">
        <v>21</v>
      </c>
      <c r="B26" s="135">
        <f t="shared" si="4"/>
        <v>21927.9143</v>
      </c>
      <c r="C26" s="135">
        <f t="shared" si="1"/>
        <v>4385.5828600000004</v>
      </c>
      <c r="D26" s="135">
        <f t="shared" si="5"/>
        <v>3905.3659000000002</v>
      </c>
      <c r="E26" s="133">
        <f t="shared" si="6"/>
        <v>30218.86306</v>
      </c>
      <c r="F26" s="113">
        <f t="shared" si="7"/>
        <v>2445.9</v>
      </c>
      <c r="G26" s="113">
        <v>1000</v>
      </c>
      <c r="H26" s="114">
        <f t="shared" si="0"/>
        <v>33664.763059999997</v>
      </c>
      <c r="I26" s="115">
        <f t="shared" si="2"/>
        <v>226.64147295000001</v>
      </c>
      <c r="J26" s="116">
        <f t="shared" si="3"/>
        <v>302.18863060000001</v>
      </c>
      <c r="K26" s="25"/>
    </row>
    <row r="27" spans="1:15" ht="20.100000000000001" customHeight="1">
      <c r="A27" s="117">
        <v>22</v>
      </c>
      <c r="B27" s="135">
        <f t="shared" si="4"/>
        <v>22178.042600000001</v>
      </c>
      <c r="C27" s="135">
        <f t="shared" si="1"/>
        <v>4435.6085199999998</v>
      </c>
      <c r="D27" s="135">
        <f t="shared" si="5"/>
        <v>3949.9138000000003</v>
      </c>
      <c r="E27" s="133">
        <f t="shared" si="6"/>
        <v>30563.564920000004</v>
      </c>
      <c r="F27" s="113">
        <f t="shared" si="7"/>
        <v>2473.8000000000002</v>
      </c>
      <c r="G27" s="113">
        <v>1000</v>
      </c>
      <c r="H27" s="114">
        <f t="shared" si="0"/>
        <v>34037.364920000007</v>
      </c>
      <c r="I27" s="115">
        <f t="shared" si="2"/>
        <v>229.22673690000005</v>
      </c>
      <c r="J27" s="116">
        <f t="shared" si="3"/>
        <v>305.63564920000005</v>
      </c>
      <c r="K27" s="25"/>
    </row>
    <row r="28" spans="1:15" ht="20.100000000000001" customHeight="1">
      <c r="A28" s="117">
        <v>23</v>
      </c>
      <c r="B28" s="135">
        <f t="shared" si="4"/>
        <v>22428.170900000001</v>
      </c>
      <c r="C28" s="135">
        <f t="shared" si="1"/>
        <v>4485.63418</v>
      </c>
      <c r="D28" s="135">
        <f t="shared" si="5"/>
        <v>3994.4616999999998</v>
      </c>
      <c r="E28" s="133">
        <f t="shared" si="6"/>
        <v>30908.266780000002</v>
      </c>
      <c r="F28" s="113">
        <f t="shared" si="7"/>
        <v>2501.6999999999998</v>
      </c>
      <c r="G28" s="113">
        <v>1000</v>
      </c>
      <c r="H28" s="114">
        <f t="shared" si="0"/>
        <v>34409.966780000002</v>
      </c>
      <c r="I28" s="115">
        <f t="shared" si="2"/>
        <v>231.81200085</v>
      </c>
      <c r="J28" s="116">
        <f t="shared" si="3"/>
        <v>309.08266780000002</v>
      </c>
      <c r="K28" s="25"/>
    </row>
    <row r="29" spans="1:15" ht="20.100000000000001" customHeight="1">
      <c r="A29" s="117">
        <v>24</v>
      </c>
      <c r="B29" s="135">
        <f t="shared" si="4"/>
        <v>22678.299200000001</v>
      </c>
      <c r="C29" s="135">
        <f t="shared" si="1"/>
        <v>4535.6598400000003</v>
      </c>
      <c r="D29" s="135">
        <f t="shared" si="5"/>
        <v>4039.0096000000003</v>
      </c>
      <c r="E29" s="133">
        <f t="shared" si="6"/>
        <v>31252.968640000003</v>
      </c>
      <c r="F29" s="113">
        <f t="shared" si="7"/>
        <v>2529.6</v>
      </c>
      <c r="G29" s="113">
        <v>1000</v>
      </c>
      <c r="H29" s="114">
        <f t="shared" si="0"/>
        <v>34782.568640000005</v>
      </c>
      <c r="I29" s="115">
        <f t="shared" si="2"/>
        <v>234.39726480000002</v>
      </c>
      <c r="J29" s="116">
        <f t="shared" si="3"/>
        <v>312.5296864</v>
      </c>
      <c r="K29" s="25"/>
    </row>
    <row r="30" spans="1:15" ht="20.100000000000001" customHeight="1" thickBot="1">
      <c r="A30" s="119">
        <v>25</v>
      </c>
      <c r="B30" s="139">
        <f t="shared" si="4"/>
        <v>22928.427500000002</v>
      </c>
      <c r="C30" s="139">
        <f t="shared" si="1"/>
        <v>4585.6855000000005</v>
      </c>
      <c r="D30" s="139">
        <f t="shared" si="5"/>
        <v>4083.5574999999999</v>
      </c>
      <c r="E30" s="138">
        <f t="shared" si="6"/>
        <v>31597.6705</v>
      </c>
      <c r="F30" s="123">
        <f t="shared" si="7"/>
        <v>2557.5</v>
      </c>
      <c r="G30" s="123">
        <v>1000</v>
      </c>
      <c r="H30" s="124">
        <f t="shared" si="0"/>
        <v>35155.1705</v>
      </c>
      <c r="I30" s="125">
        <f t="shared" si="2"/>
        <v>236.98252874999997</v>
      </c>
      <c r="J30" s="126">
        <f t="shared" si="3"/>
        <v>315.97670499999998</v>
      </c>
      <c r="K30" s="25"/>
    </row>
  </sheetData>
  <pageMargins left="0.27559055118110237" right="0.47244094488188981" top="0.27559055118110237" bottom="0.27559055118110237" header="0.15748031496062992" footer="0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workbookViewId="0">
      <selection activeCell="B6" sqref="B6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8.42578125" style="3" customWidth="1"/>
    <col min="7" max="7" width="8.5703125" style="3" customWidth="1"/>
    <col min="8" max="8" width="9.85546875" style="3" customWidth="1"/>
    <col min="9" max="10" width="7.7109375" style="3" customWidth="1"/>
    <col min="11" max="11" width="23.5703125" style="3" customWidth="1"/>
    <col min="12" max="12" width="7.7109375" customWidth="1"/>
    <col min="13" max="13" width="8.7109375" customWidth="1"/>
    <col min="14" max="15" width="7.7109375" customWidth="1"/>
    <col min="16" max="16" width="10.5703125" style="3" customWidth="1"/>
    <col min="17" max="17" width="8.85546875" style="3" customWidth="1"/>
    <col min="18" max="18" width="8.7109375" style="3" customWidth="1"/>
    <col min="19" max="19" width="10.140625" style="3" customWidth="1"/>
    <col min="20" max="22" width="7.7109375" customWidth="1"/>
    <col min="23" max="25" width="8.7109375" customWidth="1"/>
    <col min="26" max="27" width="7.7109375" customWidth="1"/>
  </cols>
  <sheetData>
    <row r="1" spans="1:28" ht="19.5">
      <c r="A1" s="54" t="s">
        <v>41</v>
      </c>
      <c r="L1" s="54" t="s">
        <v>41</v>
      </c>
      <c r="U1" s="26" t="s">
        <v>32</v>
      </c>
    </row>
    <row r="2" spans="1:28" ht="13.5" thickBot="1">
      <c r="A2" s="26" t="s">
        <v>22</v>
      </c>
    </row>
    <row r="3" spans="1:28" ht="13.5" thickBot="1">
      <c r="A3" s="3" t="s">
        <v>18</v>
      </c>
      <c r="G3" s="55" t="str">
        <f>+'Maq A'!J2</f>
        <v>ENERO a DICIEMBRE 2018</v>
      </c>
      <c r="H3" s="95"/>
      <c r="I3" s="90"/>
      <c r="J3" s="56"/>
      <c r="L3" s="3" t="s">
        <v>8</v>
      </c>
      <c r="R3" s="55" t="str">
        <f>+'Maq A'!J2</f>
        <v>ENERO a DICIEMBRE 2018</v>
      </c>
      <c r="S3" s="95"/>
      <c r="T3" s="100"/>
      <c r="U3" s="58"/>
      <c r="V3" s="59"/>
      <c r="W3" s="5"/>
      <c r="X3" s="8"/>
      <c r="Y3" s="8"/>
      <c r="Z3" s="5"/>
      <c r="AA3" s="5"/>
      <c r="AB3" s="5"/>
    </row>
    <row r="4" spans="1:28" ht="21" customHeight="1" thickBot="1">
      <c r="T4" s="19"/>
      <c r="U4" s="20"/>
      <c r="V4" s="4"/>
      <c r="W4" s="5"/>
      <c r="X4" s="8"/>
      <c r="Y4" s="8"/>
      <c r="Z4" s="5"/>
      <c r="AA4" s="5"/>
      <c r="AB4" s="5"/>
    </row>
    <row r="5" spans="1:28" s="11" customFormat="1" ht="24.75" customHeight="1">
      <c r="A5" s="127" t="s">
        <v>2</v>
      </c>
      <c r="B5" s="128" t="s">
        <v>1</v>
      </c>
      <c r="C5" s="129" t="s">
        <v>3</v>
      </c>
      <c r="D5" s="129" t="s">
        <v>4</v>
      </c>
      <c r="E5" s="130" t="s">
        <v>53</v>
      </c>
      <c r="F5" s="128" t="s">
        <v>51</v>
      </c>
      <c r="G5" s="128" t="s">
        <v>58</v>
      </c>
      <c r="H5" s="130" t="s">
        <v>5</v>
      </c>
      <c r="I5" s="128" t="s">
        <v>39</v>
      </c>
      <c r="J5" s="131" t="s">
        <v>40</v>
      </c>
      <c r="K5" s="46"/>
      <c r="L5" s="127" t="s">
        <v>2</v>
      </c>
      <c r="M5" s="128" t="s">
        <v>1</v>
      </c>
      <c r="N5" s="129" t="s">
        <v>3</v>
      </c>
      <c r="O5" s="129" t="s">
        <v>4</v>
      </c>
      <c r="P5" s="130" t="s">
        <v>53</v>
      </c>
      <c r="Q5" s="128" t="s">
        <v>51</v>
      </c>
      <c r="R5" s="128" t="s">
        <v>57</v>
      </c>
      <c r="S5" s="130" t="s">
        <v>5</v>
      </c>
      <c r="T5" s="128" t="s">
        <v>39</v>
      </c>
      <c r="U5" s="131" t="s">
        <v>40</v>
      </c>
      <c r="V5" s="18"/>
      <c r="W5" s="18"/>
      <c r="X5" s="18"/>
      <c r="Y5" s="18"/>
      <c r="Z5" s="18"/>
      <c r="AA5" s="18"/>
      <c r="AB5" s="21"/>
    </row>
    <row r="6" spans="1:28" s="39" customFormat="1" ht="21.95" customHeight="1">
      <c r="A6" s="40" t="s">
        <v>6</v>
      </c>
      <c r="B6" s="110">
        <v>13673.83</v>
      </c>
      <c r="C6" s="110">
        <f>B6*20/100</f>
        <v>2734.7659999999996</v>
      </c>
      <c r="D6" s="110">
        <v>2435.31</v>
      </c>
      <c r="E6" s="111">
        <f>SUM(B6:D6)</f>
        <v>18843.905999999999</v>
      </c>
      <c r="F6" s="112">
        <v>1512</v>
      </c>
      <c r="G6" s="112">
        <v>1000</v>
      </c>
      <c r="H6" s="114">
        <f t="shared" ref="H6:H31" si="0">SUM(E6:G6)</f>
        <v>21355.905999999999</v>
      </c>
      <c r="I6" s="115">
        <f>E6/200*1.5</f>
        <v>141.329295</v>
      </c>
      <c r="J6" s="116">
        <f>E6/200*2</f>
        <v>188.43905999999998</v>
      </c>
      <c r="K6" s="24"/>
      <c r="L6" s="40" t="s">
        <v>6</v>
      </c>
      <c r="M6" s="110">
        <v>15991.44</v>
      </c>
      <c r="N6" s="110">
        <f>M6*20/100</f>
        <v>3198.288</v>
      </c>
      <c r="O6" s="110">
        <v>2848.08</v>
      </c>
      <c r="P6" s="111">
        <f>SUM(M6:O6)</f>
        <v>22037.807999999997</v>
      </c>
      <c r="Q6" s="112">
        <v>1781</v>
      </c>
      <c r="R6" s="112">
        <v>1000</v>
      </c>
      <c r="S6" s="114">
        <f t="shared" ref="S6:S33" si="1">SUM(P6:R6)</f>
        <v>24818.807999999997</v>
      </c>
      <c r="T6" s="115">
        <f>P6/200*1.5</f>
        <v>165.28355999999999</v>
      </c>
      <c r="U6" s="116">
        <f>P6/200*2</f>
        <v>220.37807999999998</v>
      </c>
      <c r="V6" s="22"/>
      <c r="W6" s="23"/>
      <c r="X6" s="23"/>
      <c r="Y6" s="24"/>
      <c r="Z6" s="22"/>
      <c r="AA6" s="22"/>
      <c r="AB6" s="25"/>
    </row>
    <row r="7" spans="1:28" s="39" customFormat="1" ht="21.95" customHeight="1">
      <c r="A7" s="109">
        <v>1</v>
      </c>
      <c r="B7" s="110">
        <f>($B$6*1.5%*A7)+$B$6</f>
        <v>13878.937449999999</v>
      </c>
      <c r="C7" s="110">
        <f t="shared" ref="C7" si="2">B7*20/100</f>
        <v>2775.7874900000002</v>
      </c>
      <c r="D7" s="110">
        <f>+$D$6+$D$6*0.015*A7</f>
        <v>2471.8396499999999</v>
      </c>
      <c r="E7" s="111">
        <f>SUM(B7:D7)</f>
        <v>19126.564590000002</v>
      </c>
      <c r="F7" s="112">
        <f>+$F$6+$F$6*0.015*A7</f>
        <v>1534.68</v>
      </c>
      <c r="G7" s="112">
        <v>1000</v>
      </c>
      <c r="H7" s="114">
        <f t="shared" si="0"/>
        <v>21661.244590000002</v>
      </c>
      <c r="I7" s="115">
        <f t="shared" ref="I7" si="3">E7/200*1.5</f>
        <v>143.44923442500001</v>
      </c>
      <c r="J7" s="116">
        <f t="shared" ref="J7" si="4">E7/200*2</f>
        <v>191.26564590000001</v>
      </c>
      <c r="K7" s="24"/>
      <c r="L7" s="109">
        <v>1</v>
      </c>
      <c r="M7" s="110">
        <f>($M$6*1.5%*L7)+$M$6</f>
        <v>16231.311600000001</v>
      </c>
      <c r="N7" s="110">
        <f t="shared" ref="N7" si="5">M7*20/100</f>
        <v>3246.2623200000003</v>
      </c>
      <c r="O7" s="110">
        <f>+$O$6+$O$6*0.015*L7</f>
        <v>2890.8011999999999</v>
      </c>
      <c r="P7" s="111">
        <f>SUM(M7:O7)</f>
        <v>22368.375120000004</v>
      </c>
      <c r="Q7" s="112">
        <f>+$Q$6+$Q$6*0.015*L7</f>
        <v>1807.7149999999999</v>
      </c>
      <c r="R7" s="112">
        <v>1000</v>
      </c>
      <c r="S7" s="114">
        <f t="shared" si="1"/>
        <v>25176.090120000004</v>
      </c>
      <c r="T7" s="115">
        <f t="shared" ref="T7" si="6">P7/200*1.5</f>
        <v>167.76281340000003</v>
      </c>
      <c r="U7" s="116">
        <f t="shared" ref="U7" si="7">P7/200*2</f>
        <v>223.68375120000005</v>
      </c>
      <c r="V7" s="22"/>
      <c r="W7" s="23"/>
      <c r="X7" s="23"/>
      <c r="Y7" s="24"/>
      <c r="Z7" s="22"/>
      <c r="AA7" s="22"/>
      <c r="AB7" s="25"/>
    </row>
    <row r="8" spans="1:28" s="17" customFormat="1" ht="21.95" customHeight="1">
      <c r="A8" s="117">
        <v>2</v>
      </c>
      <c r="B8" s="110">
        <f t="shared" ref="B8:B31" si="8">($B$6*1.5%*A8)+$B$6</f>
        <v>14084.044900000001</v>
      </c>
      <c r="C8" s="110">
        <f t="shared" ref="C8:C31" si="9">B8*20/100</f>
        <v>2816.8089800000002</v>
      </c>
      <c r="D8" s="110">
        <f t="shared" ref="D8:D31" si="10">+$D$6+$D$6*0.015*A8</f>
        <v>2508.3692999999998</v>
      </c>
      <c r="E8" s="111">
        <f t="shared" ref="E8:E31" si="11">SUM(B8:D8)</f>
        <v>19409.223180000001</v>
      </c>
      <c r="F8" s="112">
        <f t="shared" ref="F8:F31" si="12">+$F$6+$F$6*0.015*A8</f>
        <v>1557.36</v>
      </c>
      <c r="G8" s="112">
        <v>1000</v>
      </c>
      <c r="H8" s="114">
        <f t="shared" si="0"/>
        <v>21966.583180000001</v>
      </c>
      <c r="I8" s="115">
        <f t="shared" ref="I8:I31" si="13">E8/200*1.5</f>
        <v>145.56917385</v>
      </c>
      <c r="J8" s="116">
        <f t="shared" ref="J8:J31" si="14">E8/200*2</f>
        <v>194.09223180000001</v>
      </c>
      <c r="K8" s="118"/>
      <c r="L8" s="117">
        <v>2</v>
      </c>
      <c r="M8" s="110">
        <f t="shared" ref="M8:M33" si="15">($M$6*1.5%*L8)+$M$6</f>
        <v>16471.183199999999</v>
      </c>
      <c r="N8" s="110">
        <f t="shared" ref="N8:N33" si="16">M8*20/100</f>
        <v>3294.2366400000001</v>
      </c>
      <c r="O8" s="110">
        <f t="shared" ref="O8:O33" si="17">+$O$6+$O$6*0.015*L8</f>
        <v>2933.5223999999998</v>
      </c>
      <c r="P8" s="111">
        <f t="shared" ref="P8:P33" si="18">SUM(M8:O8)</f>
        <v>22698.942239999997</v>
      </c>
      <c r="Q8" s="112">
        <f t="shared" ref="Q8:Q33" si="19">+$Q$6+$Q$6*0.015*L8</f>
        <v>1834.43</v>
      </c>
      <c r="R8" s="112">
        <v>1000</v>
      </c>
      <c r="S8" s="114">
        <f t="shared" si="1"/>
        <v>25533.372239999997</v>
      </c>
      <c r="T8" s="115">
        <f t="shared" ref="T8:T33" si="20">P8/200*1.5</f>
        <v>170.24206679999998</v>
      </c>
      <c r="U8" s="116">
        <f t="shared" ref="U8:U33" si="21">P8/200*2</f>
        <v>226.98942239999997</v>
      </c>
      <c r="V8" s="22"/>
      <c r="W8" s="23"/>
      <c r="X8" s="23"/>
      <c r="Y8" s="24"/>
      <c r="Z8" s="22"/>
      <c r="AA8" s="22"/>
      <c r="AB8" s="25"/>
    </row>
    <row r="9" spans="1:28" s="17" customFormat="1" ht="21.95" customHeight="1">
      <c r="A9" s="117">
        <v>3</v>
      </c>
      <c r="B9" s="110">
        <f t="shared" si="8"/>
        <v>14289.15235</v>
      </c>
      <c r="C9" s="110">
        <f t="shared" si="9"/>
        <v>2857.8304700000003</v>
      </c>
      <c r="D9" s="110">
        <f t="shared" si="10"/>
        <v>2544.8989499999998</v>
      </c>
      <c r="E9" s="111">
        <f t="shared" si="11"/>
        <v>19691.88177</v>
      </c>
      <c r="F9" s="112">
        <f t="shared" si="12"/>
        <v>1580.04</v>
      </c>
      <c r="G9" s="112">
        <v>1000</v>
      </c>
      <c r="H9" s="114">
        <f t="shared" si="0"/>
        <v>22271.921770000001</v>
      </c>
      <c r="I9" s="115">
        <f t="shared" si="13"/>
        <v>147.68911327500001</v>
      </c>
      <c r="J9" s="116">
        <f t="shared" si="14"/>
        <v>196.91881770000001</v>
      </c>
      <c r="K9" s="118"/>
      <c r="L9" s="117">
        <v>3</v>
      </c>
      <c r="M9" s="110">
        <f t="shared" si="15"/>
        <v>16711.054800000002</v>
      </c>
      <c r="N9" s="110">
        <f t="shared" si="16"/>
        <v>3342.2109600000003</v>
      </c>
      <c r="O9" s="110">
        <f t="shared" si="17"/>
        <v>2976.2435999999998</v>
      </c>
      <c r="P9" s="111">
        <f t="shared" si="18"/>
        <v>23029.509360000004</v>
      </c>
      <c r="Q9" s="112">
        <f t="shared" si="19"/>
        <v>1861.145</v>
      </c>
      <c r="R9" s="112">
        <v>1000</v>
      </c>
      <c r="S9" s="114">
        <f t="shared" si="1"/>
        <v>25890.654360000004</v>
      </c>
      <c r="T9" s="115">
        <f t="shared" si="20"/>
        <v>172.72132020000004</v>
      </c>
      <c r="U9" s="116">
        <f t="shared" si="21"/>
        <v>230.29509360000003</v>
      </c>
      <c r="V9" s="22"/>
      <c r="W9" s="23"/>
      <c r="X9" s="23"/>
      <c r="Y9" s="24"/>
      <c r="Z9" s="22"/>
      <c r="AA9" s="22"/>
      <c r="AB9" s="25"/>
    </row>
    <row r="10" spans="1:28" s="17" customFormat="1" ht="21.95" customHeight="1">
      <c r="A10" s="117">
        <v>4</v>
      </c>
      <c r="B10" s="110">
        <f t="shared" si="8"/>
        <v>14494.2598</v>
      </c>
      <c r="C10" s="110">
        <f t="shared" si="9"/>
        <v>2898.85196</v>
      </c>
      <c r="D10" s="110">
        <f t="shared" si="10"/>
        <v>2581.4285999999997</v>
      </c>
      <c r="E10" s="111">
        <f t="shared" si="11"/>
        <v>19974.540359999999</v>
      </c>
      <c r="F10" s="112">
        <f t="shared" si="12"/>
        <v>1602.72</v>
      </c>
      <c r="G10" s="112">
        <v>1000</v>
      </c>
      <c r="H10" s="114">
        <f t="shared" si="0"/>
        <v>22577.26036</v>
      </c>
      <c r="I10" s="115">
        <f t="shared" si="13"/>
        <v>149.8090527</v>
      </c>
      <c r="J10" s="116">
        <f t="shared" si="14"/>
        <v>199.7454036</v>
      </c>
      <c r="K10" s="118"/>
      <c r="L10" s="117">
        <v>4</v>
      </c>
      <c r="M10" s="110">
        <f t="shared" si="15"/>
        <v>16950.9264</v>
      </c>
      <c r="N10" s="110">
        <f t="shared" si="16"/>
        <v>3390.1852799999997</v>
      </c>
      <c r="O10" s="110">
        <f t="shared" si="17"/>
        <v>3018.9647999999997</v>
      </c>
      <c r="P10" s="111">
        <f t="shared" si="18"/>
        <v>23360.076480000003</v>
      </c>
      <c r="Q10" s="112">
        <f t="shared" si="19"/>
        <v>1887.86</v>
      </c>
      <c r="R10" s="112">
        <v>1000</v>
      </c>
      <c r="S10" s="114">
        <f t="shared" si="1"/>
        <v>26247.936480000004</v>
      </c>
      <c r="T10" s="115">
        <f t="shared" si="20"/>
        <v>175.20057360000004</v>
      </c>
      <c r="U10" s="116">
        <f t="shared" si="21"/>
        <v>233.60076480000004</v>
      </c>
      <c r="V10" s="22"/>
      <c r="W10" s="23"/>
      <c r="X10" s="23"/>
      <c r="Y10" s="24"/>
      <c r="Z10" s="22"/>
      <c r="AA10" s="22"/>
      <c r="AB10" s="25"/>
    </row>
    <row r="11" spans="1:28" s="17" customFormat="1" ht="21.95" customHeight="1">
      <c r="A11" s="117">
        <v>5</v>
      </c>
      <c r="B11" s="110">
        <f t="shared" si="8"/>
        <v>14699.367249999999</v>
      </c>
      <c r="C11" s="110">
        <f t="shared" si="9"/>
        <v>2939.8734499999996</v>
      </c>
      <c r="D11" s="110">
        <f t="shared" si="10"/>
        <v>2617.9582500000001</v>
      </c>
      <c r="E11" s="111">
        <f t="shared" si="11"/>
        <v>20257.198949999998</v>
      </c>
      <c r="F11" s="112">
        <f t="shared" si="12"/>
        <v>1625.4</v>
      </c>
      <c r="G11" s="112">
        <v>1000</v>
      </c>
      <c r="H11" s="114">
        <f t="shared" si="0"/>
        <v>22882.59895</v>
      </c>
      <c r="I11" s="115">
        <f t="shared" si="13"/>
        <v>151.92899212499998</v>
      </c>
      <c r="J11" s="116">
        <f t="shared" si="14"/>
        <v>202.57198949999997</v>
      </c>
      <c r="K11" s="118"/>
      <c r="L11" s="117">
        <v>5</v>
      </c>
      <c r="M11" s="110">
        <f t="shared" si="15"/>
        <v>17190.797999999999</v>
      </c>
      <c r="N11" s="110">
        <f t="shared" si="16"/>
        <v>3438.1595999999995</v>
      </c>
      <c r="O11" s="110">
        <f t="shared" si="17"/>
        <v>3061.6859999999997</v>
      </c>
      <c r="P11" s="111">
        <f t="shared" si="18"/>
        <v>23690.643599999996</v>
      </c>
      <c r="Q11" s="112">
        <f t="shared" si="19"/>
        <v>1914.575</v>
      </c>
      <c r="R11" s="112">
        <v>1000</v>
      </c>
      <c r="S11" s="114">
        <f t="shared" si="1"/>
        <v>26605.218599999997</v>
      </c>
      <c r="T11" s="115">
        <f t="shared" si="20"/>
        <v>177.67982699999996</v>
      </c>
      <c r="U11" s="116">
        <f t="shared" si="21"/>
        <v>236.90643599999996</v>
      </c>
      <c r="V11" s="22"/>
      <c r="W11" s="23"/>
      <c r="X11" s="23"/>
      <c r="Y11" s="24"/>
      <c r="Z11" s="22"/>
      <c r="AA11" s="22"/>
      <c r="AB11" s="25"/>
    </row>
    <row r="12" spans="1:28" s="17" customFormat="1" ht="21.95" customHeight="1">
      <c r="A12" s="117">
        <v>6</v>
      </c>
      <c r="B12" s="110">
        <f t="shared" si="8"/>
        <v>14904.474700000001</v>
      </c>
      <c r="C12" s="110">
        <f t="shared" si="9"/>
        <v>2980.8949400000001</v>
      </c>
      <c r="D12" s="110">
        <f t="shared" si="10"/>
        <v>2654.4879000000001</v>
      </c>
      <c r="E12" s="111">
        <f t="shared" si="11"/>
        <v>20539.857540000001</v>
      </c>
      <c r="F12" s="112">
        <f t="shared" si="12"/>
        <v>1648.08</v>
      </c>
      <c r="G12" s="112">
        <v>1000</v>
      </c>
      <c r="H12" s="114">
        <f t="shared" si="0"/>
        <v>23187.937539999999</v>
      </c>
      <c r="I12" s="115">
        <f t="shared" si="13"/>
        <v>154.04893154999999</v>
      </c>
      <c r="J12" s="116">
        <f t="shared" si="14"/>
        <v>205.3985754</v>
      </c>
      <c r="K12" s="118"/>
      <c r="L12" s="117">
        <v>6</v>
      </c>
      <c r="M12" s="110">
        <f t="shared" si="15"/>
        <v>17430.669600000001</v>
      </c>
      <c r="N12" s="110">
        <f t="shared" si="16"/>
        <v>3486.1339199999998</v>
      </c>
      <c r="O12" s="110">
        <f t="shared" si="17"/>
        <v>3104.4071999999996</v>
      </c>
      <c r="P12" s="111">
        <f t="shared" si="18"/>
        <v>24021.210720000003</v>
      </c>
      <c r="Q12" s="112">
        <f t="shared" si="19"/>
        <v>1941.29</v>
      </c>
      <c r="R12" s="112">
        <v>1000</v>
      </c>
      <c r="S12" s="114">
        <f t="shared" si="1"/>
        <v>26962.500720000004</v>
      </c>
      <c r="T12" s="115">
        <f t="shared" si="20"/>
        <v>180.15908040000002</v>
      </c>
      <c r="U12" s="116">
        <f t="shared" si="21"/>
        <v>240.21210720000002</v>
      </c>
      <c r="V12" s="22"/>
      <c r="W12" s="23"/>
      <c r="X12" s="23"/>
      <c r="Y12" s="24"/>
      <c r="Z12" s="22"/>
      <c r="AA12" s="22"/>
      <c r="AB12" s="25"/>
    </row>
    <row r="13" spans="1:28" s="17" customFormat="1" ht="21.95" customHeight="1">
      <c r="A13" s="117">
        <v>7</v>
      </c>
      <c r="B13" s="110">
        <f t="shared" si="8"/>
        <v>15109.58215</v>
      </c>
      <c r="C13" s="110">
        <f t="shared" si="9"/>
        <v>3021.9164299999998</v>
      </c>
      <c r="D13" s="110">
        <f t="shared" si="10"/>
        <v>2691.01755</v>
      </c>
      <c r="E13" s="111">
        <f t="shared" si="11"/>
        <v>20822.51613</v>
      </c>
      <c r="F13" s="112">
        <f t="shared" si="12"/>
        <v>1670.76</v>
      </c>
      <c r="G13" s="112">
        <v>1000</v>
      </c>
      <c r="H13" s="114">
        <f t="shared" si="0"/>
        <v>23493.276129999998</v>
      </c>
      <c r="I13" s="115">
        <f t="shared" si="13"/>
        <v>156.168870975</v>
      </c>
      <c r="J13" s="116">
        <f t="shared" si="14"/>
        <v>208.2251613</v>
      </c>
      <c r="K13" s="118"/>
      <c r="L13" s="117">
        <v>7</v>
      </c>
      <c r="M13" s="110">
        <f t="shared" si="15"/>
        <v>17670.5412</v>
      </c>
      <c r="N13" s="110">
        <f t="shared" si="16"/>
        <v>3534.10824</v>
      </c>
      <c r="O13" s="110">
        <f t="shared" si="17"/>
        <v>3147.1284000000001</v>
      </c>
      <c r="P13" s="111">
        <f t="shared" si="18"/>
        <v>24351.777840000002</v>
      </c>
      <c r="Q13" s="112">
        <f t="shared" si="19"/>
        <v>1968.0050000000001</v>
      </c>
      <c r="R13" s="112">
        <v>1000</v>
      </c>
      <c r="S13" s="114">
        <f t="shared" si="1"/>
        <v>27319.782840000003</v>
      </c>
      <c r="T13" s="115">
        <f t="shared" si="20"/>
        <v>182.63833380000003</v>
      </c>
      <c r="U13" s="116">
        <f t="shared" si="21"/>
        <v>243.51777840000003</v>
      </c>
      <c r="V13" s="22"/>
      <c r="W13" s="23"/>
      <c r="X13" s="23"/>
      <c r="Y13" s="24"/>
      <c r="Z13" s="22"/>
      <c r="AA13" s="22"/>
      <c r="AB13" s="25"/>
    </row>
    <row r="14" spans="1:28" s="17" customFormat="1" ht="21.95" customHeight="1">
      <c r="A14" s="117">
        <v>8</v>
      </c>
      <c r="B14" s="110">
        <f t="shared" si="8"/>
        <v>15314.6896</v>
      </c>
      <c r="C14" s="110">
        <f t="shared" si="9"/>
        <v>3062.9379200000003</v>
      </c>
      <c r="D14" s="110">
        <f t="shared" si="10"/>
        <v>2727.5472</v>
      </c>
      <c r="E14" s="111">
        <f t="shared" si="11"/>
        <v>21105.174720000003</v>
      </c>
      <c r="F14" s="112">
        <f t="shared" si="12"/>
        <v>1693.44</v>
      </c>
      <c r="G14" s="112">
        <v>1000</v>
      </c>
      <c r="H14" s="114">
        <f t="shared" si="0"/>
        <v>23798.614720000001</v>
      </c>
      <c r="I14" s="115">
        <f t="shared" si="13"/>
        <v>158.28881040000002</v>
      </c>
      <c r="J14" s="116">
        <f t="shared" si="14"/>
        <v>211.05174720000002</v>
      </c>
      <c r="K14" s="118"/>
      <c r="L14" s="117">
        <v>8</v>
      </c>
      <c r="M14" s="110">
        <f t="shared" si="15"/>
        <v>17910.412800000002</v>
      </c>
      <c r="N14" s="110">
        <f t="shared" si="16"/>
        <v>3582.0825600000007</v>
      </c>
      <c r="O14" s="110">
        <f t="shared" si="17"/>
        <v>3189.8496</v>
      </c>
      <c r="P14" s="111">
        <f t="shared" si="18"/>
        <v>24682.344960000002</v>
      </c>
      <c r="Q14" s="112">
        <f t="shared" si="19"/>
        <v>1994.72</v>
      </c>
      <c r="R14" s="112">
        <v>1000</v>
      </c>
      <c r="S14" s="114">
        <f t="shared" si="1"/>
        <v>27677.064960000003</v>
      </c>
      <c r="T14" s="115">
        <f t="shared" si="20"/>
        <v>185.11758720000003</v>
      </c>
      <c r="U14" s="116">
        <f t="shared" si="21"/>
        <v>246.82344960000003</v>
      </c>
      <c r="V14" s="22"/>
      <c r="W14" s="23"/>
      <c r="X14" s="23"/>
      <c r="Y14" s="24"/>
      <c r="Z14" s="22"/>
      <c r="AA14" s="22"/>
      <c r="AB14" s="25"/>
    </row>
    <row r="15" spans="1:28" s="17" customFormat="1" ht="21.95" customHeight="1">
      <c r="A15" s="117">
        <v>9</v>
      </c>
      <c r="B15" s="110">
        <f t="shared" si="8"/>
        <v>15519.797049999999</v>
      </c>
      <c r="C15" s="110">
        <f t="shared" si="9"/>
        <v>3103.9594099999999</v>
      </c>
      <c r="D15" s="110">
        <f t="shared" si="10"/>
        <v>2764.0768499999999</v>
      </c>
      <c r="E15" s="111">
        <f t="shared" si="11"/>
        <v>21387.833310000002</v>
      </c>
      <c r="F15" s="112">
        <f t="shared" si="12"/>
        <v>1716.12</v>
      </c>
      <c r="G15" s="112">
        <v>1000</v>
      </c>
      <c r="H15" s="114">
        <f t="shared" si="0"/>
        <v>24103.953310000001</v>
      </c>
      <c r="I15" s="115">
        <f t="shared" si="13"/>
        <v>160.40874982500003</v>
      </c>
      <c r="J15" s="116">
        <f t="shared" si="14"/>
        <v>213.87833310000002</v>
      </c>
      <c r="K15" s="118"/>
      <c r="L15" s="117">
        <v>9</v>
      </c>
      <c r="M15" s="110">
        <f t="shared" si="15"/>
        <v>18150.2844</v>
      </c>
      <c r="N15" s="110">
        <f t="shared" si="16"/>
        <v>3630.0568800000001</v>
      </c>
      <c r="O15" s="110">
        <f t="shared" si="17"/>
        <v>3232.5708</v>
      </c>
      <c r="P15" s="111">
        <f t="shared" si="18"/>
        <v>25012.912080000002</v>
      </c>
      <c r="Q15" s="112">
        <f t="shared" si="19"/>
        <v>2021.4349999999999</v>
      </c>
      <c r="R15" s="112">
        <v>1000</v>
      </c>
      <c r="S15" s="114">
        <f t="shared" si="1"/>
        <v>28034.347080000003</v>
      </c>
      <c r="T15" s="115">
        <f t="shared" si="20"/>
        <v>187.59684060000001</v>
      </c>
      <c r="U15" s="116">
        <f t="shared" si="21"/>
        <v>250.12912080000001</v>
      </c>
      <c r="V15" s="22"/>
      <c r="W15" s="23"/>
      <c r="X15" s="23"/>
      <c r="Y15" s="24"/>
      <c r="Z15" s="22"/>
      <c r="AA15" s="22"/>
      <c r="AB15" s="25"/>
    </row>
    <row r="16" spans="1:28" s="17" customFormat="1" ht="21.95" customHeight="1">
      <c r="A16" s="117">
        <v>10</v>
      </c>
      <c r="B16" s="110">
        <f t="shared" si="8"/>
        <v>15724.904500000001</v>
      </c>
      <c r="C16" s="110">
        <f t="shared" si="9"/>
        <v>3144.9809000000005</v>
      </c>
      <c r="D16" s="110">
        <f t="shared" si="10"/>
        <v>2800.6064999999999</v>
      </c>
      <c r="E16" s="111">
        <f t="shared" si="11"/>
        <v>21670.491900000001</v>
      </c>
      <c r="F16" s="112">
        <f t="shared" si="12"/>
        <v>1738.8</v>
      </c>
      <c r="G16" s="112">
        <v>1000</v>
      </c>
      <c r="H16" s="114">
        <f t="shared" si="0"/>
        <v>24409.2919</v>
      </c>
      <c r="I16" s="115">
        <f t="shared" si="13"/>
        <v>162.52868925000001</v>
      </c>
      <c r="J16" s="116">
        <f t="shared" si="14"/>
        <v>216.70491900000002</v>
      </c>
      <c r="K16" s="118"/>
      <c r="L16" s="117">
        <v>10</v>
      </c>
      <c r="M16" s="110">
        <f t="shared" si="15"/>
        <v>18390.155999999999</v>
      </c>
      <c r="N16" s="110">
        <f t="shared" si="16"/>
        <v>3678.0311999999999</v>
      </c>
      <c r="O16" s="110">
        <f t="shared" si="17"/>
        <v>3275.2919999999999</v>
      </c>
      <c r="P16" s="111">
        <f t="shared" si="18"/>
        <v>25343.479200000002</v>
      </c>
      <c r="Q16" s="112">
        <f t="shared" si="19"/>
        <v>2048.15</v>
      </c>
      <c r="R16" s="112">
        <v>1000</v>
      </c>
      <c r="S16" s="114">
        <f t="shared" si="1"/>
        <v>28391.629200000003</v>
      </c>
      <c r="T16" s="115">
        <f t="shared" si="20"/>
        <v>190.07609400000001</v>
      </c>
      <c r="U16" s="116">
        <f t="shared" si="21"/>
        <v>253.43479200000002</v>
      </c>
      <c r="V16" s="22"/>
      <c r="W16" s="23"/>
      <c r="X16" s="23"/>
      <c r="Y16" s="24"/>
      <c r="Z16" s="22"/>
      <c r="AA16" s="22"/>
      <c r="AB16" s="25"/>
    </row>
    <row r="17" spans="1:28" s="17" customFormat="1" ht="21.95" customHeight="1">
      <c r="A17" s="117">
        <v>11</v>
      </c>
      <c r="B17" s="110">
        <f t="shared" si="8"/>
        <v>15930.01195</v>
      </c>
      <c r="C17" s="110">
        <f t="shared" si="9"/>
        <v>3186.0023900000001</v>
      </c>
      <c r="D17" s="110">
        <f t="shared" si="10"/>
        <v>2837.1361499999998</v>
      </c>
      <c r="E17" s="111">
        <f t="shared" si="11"/>
        <v>21953.15049</v>
      </c>
      <c r="F17" s="112">
        <f t="shared" si="12"/>
        <v>1761.48</v>
      </c>
      <c r="G17" s="112">
        <v>1000</v>
      </c>
      <c r="H17" s="114">
        <f t="shared" si="0"/>
        <v>24714.63049</v>
      </c>
      <c r="I17" s="115">
        <f t="shared" si="13"/>
        <v>164.648628675</v>
      </c>
      <c r="J17" s="116">
        <f t="shared" si="14"/>
        <v>219.53150489999999</v>
      </c>
      <c r="K17" s="118"/>
      <c r="L17" s="117">
        <v>11</v>
      </c>
      <c r="M17" s="110">
        <f t="shared" si="15"/>
        <v>18630.027600000001</v>
      </c>
      <c r="N17" s="110">
        <f t="shared" si="16"/>
        <v>3726.0055200000002</v>
      </c>
      <c r="O17" s="110">
        <f t="shared" si="17"/>
        <v>3318.0131999999999</v>
      </c>
      <c r="P17" s="111">
        <f t="shared" si="18"/>
        <v>25674.046320000001</v>
      </c>
      <c r="Q17" s="112">
        <f t="shared" si="19"/>
        <v>2074.8649999999998</v>
      </c>
      <c r="R17" s="112">
        <v>1000</v>
      </c>
      <c r="S17" s="114">
        <f t="shared" si="1"/>
        <v>28748.911319999999</v>
      </c>
      <c r="T17" s="115">
        <f t="shared" si="20"/>
        <v>192.55534740000002</v>
      </c>
      <c r="U17" s="116">
        <f t="shared" si="21"/>
        <v>256.74046320000002</v>
      </c>
      <c r="V17" s="22"/>
      <c r="W17" s="23"/>
      <c r="X17" s="23"/>
      <c r="Y17" s="24"/>
      <c r="Z17" s="22"/>
      <c r="AA17" s="22"/>
      <c r="AB17" s="25"/>
    </row>
    <row r="18" spans="1:28" s="17" customFormat="1" ht="21.95" customHeight="1">
      <c r="A18" s="117">
        <v>12</v>
      </c>
      <c r="B18" s="110">
        <f t="shared" si="8"/>
        <v>16135.1194</v>
      </c>
      <c r="C18" s="110">
        <f t="shared" si="9"/>
        <v>3227.0238799999997</v>
      </c>
      <c r="D18" s="110">
        <f t="shared" si="10"/>
        <v>2873.6657999999998</v>
      </c>
      <c r="E18" s="111">
        <f t="shared" si="11"/>
        <v>22235.809079999999</v>
      </c>
      <c r="F18" s="112">
        <f t="shared" si="12"/>
        <v>1784.1599999999999</v>
      </c>
      <c r="G18" s="112">
        <v>1000</v>
      </c>
      <c r="H18" s="114">
        <f t="shared" si="0"/>
        <v>25019.969079999999</v>
      </c>
      <c r="I18" s="115">
        <f t="shared" si="13"/>
        <v>166.76856809999998</v>
      </c>
      <c r="J18" s="116">
        <f t="shared" si="14"/>
        <v>222.35809079999999</v>
      </c>
      <c r="K18" s="118"/>
      <c r="L18" s="117">
        <v>12</v>
      </c>
      <c r="M18" s="110">
        <f t="shared" si="15"/>
        <v>18869.8992</v>
      </c>
      <c r="N18" s="110">
        <f t="shared" si="16"/>
        <v>3773.97984</v>
      </c>
      <c r="O18" s="110">
        <f t="shared" si="17"/>
        <v>3360.7343999999998</v>
      </c>
      <c r="P18" s="111">
        <f t="shared" si="18"/>
        <v>26004.613440000001</v>
      </c>
      <c r="Q18" s="112">
        <f t="shared" si="19"/>
        <v>2101.58</v>
      </c>
      <c r="R18" s="112">
        <v>1000</v>
      </c>
      <c r="S18" s="114">
        <f t="shared" si="1"/>
        <v>29106.193440000003</v>
      </c>
      <c r="T18" s="115">
        <f t="shared" si="20"/>
        <v>195.03460080000002</v>
      </c>
      <c r="U18" s="116">
        <f t="shared" si="21"/>
        <v>260.04613440000003</v>
      </c>
      <c r="V18" s="22"/>
      <c r="W18" s="23"/>
      <c r="X18" s="23"/>
      <c r="Y18" s="24"/>
      <c r="Z18" s="22"/>
      <c r="AA18" s="22"/>
      <c r="AB18" s="25"/>
    </row>
    <row r="19" spans="1:28" s="17" customFormat="1" ht="21.95" customHeight="1">
      <c r="A19" s="117">
        <v>13</v>
      </c>
      <c r="B19" s="110">
        <f t="shared" si="8"/>
        <v>16340.226849999999</v>
      </c>
      <c r="C19" s="110">
        <f t="shared" si="9"/>
        <v>3268.0453700000003</v>
      </c>
      <c r="D19" s="110">
        <f t="shared" si="10"/>
        <v>2910.1954499999997</v>
      </c>
      <c r="E19" s="111">
        <f t="shared" si="11"/>
        <v>22518.467669999998</v>
      </c>
      <c r="F19" s="112">
        <f t="shared" si="12"/>
        <v>1806.84</v>
      </c>
      <c r="G19" s="112">
        <v>1000</v>
      </c>
      <c r="H19" s="114">
        <f t="shared" si="0"/>
        <v>25325.307669999998</v>
      </c>
      <c r="I19" s="115">
        <f t="shared" si="13"/>
        <v>168.88850752499999</v>
      </c>
      <c r="J19" s="116">
        <f t="shared" si="14"/>
        <v>225.18467669999998</v>
      </c>
      <c r="K19" s="118"/>
      <c r="L19" s="117">
        <v>13</v>
      </c>
      <c r="M19" s="110">
        <f t="shared" si="15"/>
        <v>19109.770800000002</v>
      </c>
      <c r="N19" s="110">
        <f t="shared" si="16"/>
        <v>3821.9541600000002</v>
      </c>
      <c r="O19" s="110">
        <f t="shared" si="17"/>
        <v>3403.4555999999998</v>
      </c>
      <c r="P19" s="111">
        <f t="shared" si="18"/>
        <v>26335.180560000004</v>
      </c>
      <c r="Q19" s="112">
        <f t="shared" si="19"/>
        <v>2128.2950000000001</v>
      </c>
      <c r="R19" s="112">
        <v>1000</v>
      </c>
      <c r="S19" s="114">
        <f t="shared" si="1"/>
        <v>29463.475560000006</v>
      </c>
      <c r="T19" s="115">
        <f t="shared" si="20"/>
        <v>197.51385420000003</v>
      </c>
      <c r="U19" s="116">
        <f t="shared" si="21"/>
        <v>263.35180560000003</v>
      </c>
      <c r="V19" s="22"/>
      <c r="W19" s="23"/>
      <c r="X19" s="23"/>
      <c r="Y19" s="24"/>
      <c r="Z19" s="22"/>
      <c r="AA19" s="22"/>
      <c r="AB19" s="25"/>
    </row>
    <row r="20" spans="1:28" s="17" customFormat="1" ht="21.95" customHeight="1">
      <c r="A20" s="117">
        <v>14</v>
      </c>
      <c r="B20" s="110">
        <f t="shared" si="8"/>
        <v>16545.334299999999</v>
      </c>
      <c r="C20" s="110">
        <f t="shared" si="9"/>
        <v>3309.0668599999999</v>
      </c>
      <c r="D20" s="110">
        <f t="shared" si="10"/>
        <v>2946.7250999999997</v>
      </c>
      <c r="E20" s="111">
        <f t="shared" si="11"/>
        <v>22801.126259999997</v>
      </c>
      <c r="F20" s="112">
        <f t="shared" si="12"/>
        <v>1829.52</v>
      </c>
      <c r="G20" s="112">
        <v>1000</v>
      </c>
      <c r="H20" s="114">
        <f t="shared" si="0"/>
        <v>25630.646259999998</v>
      </c>
      <c r="I20" s="115">
        <f t="shared" si="13"/>
        <v>171.00844694999998</v>
      </c>
      <c r="J20" s="116">
        <f t="shared" si="14"/>
        <v>228.01126259999998</v>
      </c>
      <c r="K20" s="118"/>
      <c r="L20" s="117">
        <v>14</v>
      </c>
      <c r="M20" s="110">
        <f t="shared" si="15"/>
        <v>19349.642400000001</v>
      </c>
      <c r="N20" s="110">
        <f t="shared" si="16"/>
        <v>3869.92848</v>
      </c>
      <c r="O20" s="110">
        <f t="shared" si="17"/>
        <v>3446.1767999999997</v>
      </c>
      <c r="P20" s="111">
        <f t="shared" si="18"/>
        <v>26665.74768</v>
      </c>
      <c r="Q20" s="112">
        <f t="shared" si="19"/>
        <v>2155.0100000000002</v>
      </c>
      <c r="R20" s="112">
        <v>1000</v>
      </c>
      <c r="S20" s="114">
        <f t="shared" si="1"/>
        <v>29820.757680000002</v>
      </c>
      <c r="T20" s="115">
        <f t="shared" si="20"/>
        <v>199.99310759999997</v>
      </c>
      <c r="U20" s="116">
        <f t="shared" si="21"/>
        <v>266.65747679999998</v>
      </c>
      <c r="V20" s="22"/>
      <c r="W20" s="23"/>
      <c r="X20" s="23"/>
      <c r="Y20" s="24"/>
      <c r="Z20" s="22"/>
      <c r="AA20" s="22"/>
      <c r="AB20" s="25"/>
    </row>
    <row r="21" spans="1:28" s="17" customFormat="1" ht="21.95" customHeight="1">
      <c r="A21" s="117">
        <v>15</v>
      </c>
      <c r="B21" s="110">
        <f t="shared" si="8"/>
        <v>16750.441749999998</v>
      </c>
      <c r="C21" s="110">
        <f t="shared" si="9"/>
        <v>3350.0883499999995</v>
      </c>
      <c r="D21" s="110">
        <f t="shared" si="10"/>
        <v>2983.2547500000001</v>
      </c>
      <c r="E21" s="111">
        <f t="shared" si="11"/>
        <v>23083.784849999996</v>
      </c>
      <c r="F21" s="112">
        <f t="shared" si="12"/>
        <v>1852.2</v>
      </c>
      <c r="G21" s="112">
        <v>1000</v>
      </c>
      <c r="H21" s="114">
        <f t="shared" si="0"/>
        <v>25935.984849999997</v>
      </c>
      <c r="I21" s="115">
        <f t="shared" si="13"/>
        <v>173.12838637499996</v>
      </c>
      <c r="J21" s="116">
        <f t="shared" si="14"/>
        <v>230.83784849999995</v>
      </c>
      <c r="K21" s="118"/>
      <c r="L21" s="117">
        <v>15</v>
      </c>
      <c r="M21" s="110">
        <f t="shared" si="15"/>
        <v>19589.513999999999</v>
      </c>
      <c r="N21" s="110">
        <f t="shared" si="16"/>
        <v>3917.9027999999998</v>
      </c>
      <c r="O21" s="110">
        <f t="shared" si="17"/>
        <v>3488.8980000000001</v>
      </c>
      <c r="P21" s="111">
        <f t="shared" si="18"/>
        <v>26996.3148</v>
      </c>
      <c r="Q21" s="112">
        <f t="shared" si="19"/>
        <v>2181.7249999999999</v>
      </c>
      <c r="R21" s="112">
        <v>1000</v>
      </c>
      <c r="S21" s="114">
        <f t="shared" si="1"/>
        <v>30178.039799999999</v>
      </c>
      <c r="T21" s="115">
        <f t="shared" si="20"/>
        <v>202.47236099999998</v>
      </c>
      <c r="U21" s="116">
        <f t="shared" si="21"/>
        <v>269.96314799999999</v>
      </c>
      <c r="V21" s="22"/>
      <c r="W21" s="23"/>
      <c r="X21" s="23"/>
      <c r="Y21" s="24"/>
      <c r="Z21" s="22"/>
      <c r="AA21" s="22"/>
      <c r="AB21" s="25"/>
    </row>
    <row r="22" spans="1:28" s="17" customFormat="1" ht="21.95" customHeight="1">
      <c r="A22" s="117">
        <v>16</v>
      </c>
      <c r="B22" s="110">
        <f t="shared" si="8"/>
        <v>16955.549200000001</v>
      </c>
      <c r="C22" s="110">
        <f t="shared" si="9"/>
        <v>3391.1098400000005</v>
      </c>
      <c r="D22" s="110">
        <f t="shared" si="10"/>
        <v>3019.7844</v>
      </c>
      <c r="E22" s="111">
        <f t="shared" si="11"/>
        <v>23366.443440000003</v>
      </c>
      <c r="F22" s="112">
        <f t="shared" si="12"/>
        <v>1874.88</v>
      </c>
      <c r="G22" s="112">
        <v>1000</v>
      </c>
      <c r="H22" s="114">
        <f t="shared" si="0"/>
        <v>26241.323440000004</v>
      </c>
      <c r="I22" s="115">
        <f t="shared" si="13"/>
        <v>175.24832580000003</v>
      </c>
      <c r="J22" s="116">
        <f t="shared" si="14"/>
        <v>233.66443440000003</v>
      </c>
      <c r="K22" s="118"/>
      <c r="L22" s="117">
        <v>16</v>
      </c>
      <c r="M22" s="110">
        <f t="shared" si="15"/>
        <v>19829.385600000001</v>
      </c>
      <c r="N22" s="110">
        <f t="shared" si="16"/>
        <v>3965.8771200000006</v>
      </c>
      <c r="O22" s="110">
        <f t="shared" si="17"/>
        <v>3531.6192000000001</v>
      </c>
      <c r="P22" s="111">
        <f t="shared" si="18"/>
        <v>27326.881920000003</v>
      </c>
      <c r="Q22" s="112">
        <f t="shared" si="19"/>
        <v>2208.44</v>
      </c>
      <c r="R22" s="112">
        <v>1000</v>
      </c>
      <c r="S22" s="114">
        <f t="shared" si="1"/>
        <v>30535.321920000002</v>
      </c>
      <c r="T22" s="115">
        <f t="shared" si="20"/>
        <v>204.95161440000004</v>
      </c>
      <c r="U22" s="116">
        <f t="shared" si="21"/>
        <v>273.26881920000005</v>
      </c>
      <c r="V22" s="22"/>
      <c r="W22" s="23"/>
      <c r="X22" s="23"/>
      <c r="Y22" s="24"/>
      <c r="Z22" s="22"/>
      <c r="AA22" s="22"/>
      <c r="AB22" s="25"/>
    </row>
    <row r="23" spans="1:28" s="17" customFormat="1" ht="21.95" customHeight="1">
      <c r="A23" s="117">
        <v>17</v>
      </c>
      <c r="B23" s="110">
        <f t="shared" si="8"/>
        <v>17160.656650000001</v>
      </c>
      <c r="C23" s="110">
        <f t="shared" si="9"/>
        <v>3432.1313300000002</v>
      </c>
      <c r="D23" s="110">
        <f t="shared" si="10"/>
        <v>3056.31405</v>
      </c>
      <c r="E23" s="111">
        <f t="shared" si="11"/>
        <v>23649.102030000002</v>
      </c>
      <c r="F23" s="112">
        <f t="shared" si="12"/>
        <v>1897.56</v>
      </c>
      <c r="G23" s="112">
        <v>1000</v>
      </c>
      <c r="H23" s="114">
        <f t="shared" si="0"/>
        <v>26546.662030000003</v>
      </c>
      <c r="I23" s="115">
        <f t="shared" si="13"/>
        <v>177.36826522500002</v>
      </c>
      <c r="J23" s="116">
        <f t="shared" si="14"/>
        <v>236.49102030000003</v>
      </c>
      <c r="K23" s="118"/>
      <c r="L23" s="117">
        <v>17</v>
      </c>
      <c r="M23" s="110">
        <f t="shared" si="15"/>
        <v>20069.2572</v>
      </c>
      <c r="N23" s="110">
        <f t="shared" si="16"/>
        <v>4013.8514399999999</v>
      </c>
      <c r="O23" s="110">
        <f t="shared" si="17"/>
        <v>3574.3404</v>
      </c>
      <c r="P23" s="111">
        <f t="shared" si="18"/>
        <v>27657.44904</v>
      </c>
      <c r="Q23" s="112">
        <f t="shared" si="19"/>
        <v>2235.1549999999997</v>
      </c>
      <c r="R23" s="112">
        <v>1000</v>
      </c>
      <c r="S23" s="114">
        <f t="shared" si="1"/>
        <v>30892.604039999998</v>
      </c>
      <c r="T23" s="115">
        <f t="shared" si="20"/>
        <v>207.43086779999999</v>
      </c>
      <c r="U23" s="116">
        <f t="shared" si="21"/>
        <v>276.5744904</v>
      </c>
      <c r="V23" s="22"/>
      <c r="W23" s="23"/>
      <c r="X23" s="23"/>
      <c r="Y23" s="24"/>
      <c r="Z23" s="22"/>
      <c r="AA23" s="22"/>
      <c r="AB23" s="25"/>
    </row>
    <row r="24" spans="1:28" s="17" customFormat="1" ht="21.95" customHeight="1">
      <c r="A24" s="117">
        <v>18</v>
      </c>
      <c r="B24" s="110">
        <f t="shared" si="8"/>
        <v>17365.7641</v>
      </c>
      <c r="C24" s="110">
        <f t="shared" si="9"/>
        <v>3473.1528200000002</v>
      </c>
      <c r="D24" s="110">
        <f t="shared" si="10"/>
        <v>3092.8436999999999</v>
      </c>
      <c r="E24" s="111">
        <f t="shared" si="11"/>
        <v>23931.760620000001</v>
      </c>
      <c r="F24" s="112">
        <f t="shared" si="12"/>
        <v>1920.24</v>
      </c>
      <c r="G24" s="112">
        <v>1000</v>
      </c>
      <c r="H24" s="114">
        <f t="shared" si="0"/>
        <v>26852.000620000003</v>
      </c>
      <c r="I24" s="115">
        <f t="shared" si="13"/>
        <v>179.48820465</v>
      </c>
      <c r="J24" s="116">
        <f t="shared" si="14"/>
        <v>239.3176062</v>
      </c>
      <c r="K24" s="118"/>
      <c r="L24" s="117">
        <v>18</v>
      </c>
      <c r="M24" s="110">
        <f t="shared" si="15"/>
        <v>20309.128799999999</v>
      </c>
      <c r="N24" s="110">
        <f t="shared" si="16"/>
        <v>4061.8257600000002</v>
      </c>
      <c r="O24" s="110">
        <f t="shared" si="17"/>
        <v>3617.0616</v>
      </c>
      <c r="P24" s="111">
        <f t="shared" si="18"/>
        <v>27988.016159999999</v>
      </c>
      <c r="Q24" s="112">
        <f t="shared" si="19"/>
        <v>2261.87</v>
      </c>
      <c r="R24" s="112">
        <v>1000</v>
      </c>
      <c r="S24" s="114">
        <f t="shared" si="1"/>
        <v>31249.886159999998</v>
      </c>
      <c r="T24" s="115">
        <f t="shared" si="20"/>
        <v>209.91012119999999</v>
      </c>
      <c r="U24" s="116">
        <f t="shared" si="21"/>
        <v>279.88016160000001</v>
      </c>
      <c r="V24" s="22"/>
      <c r="W24" s="23"/>
      <c r="X24" s="23"/>
      <c r="Y24" s="24"/>
      <c r="Z24" s="22"/>
      <c r="AA24" s="22"/>
      <c r="AB24" s="25"/>
    </row>
    <row r="25" spans="1:28" s="17" customFormat="1" ht="21.95" customHeight="1">
      <c r="A25" s="117">
        <v>19</v>
      </c>
      <c r="B25" s="110">
        <f t="shared" si="8"/>
        <v>17570.87155</v>
      </c>
      <c r="C25" s="110">
        <f t="shared" si="9"/>
        <v>3514.1743099999999</v>
      </c>
      <c r="D25" s="110">
        <f t="shared" si="10"/>
        <v>3129.3733499999998</v>
      </c>
      <c r="E25" s="111">
        <f t="shared" si="11"/>
        <v>24214.41921</v>
      </c>
      <c r="F25" s="112">
        <f t="shared" si="12"/>
        <v>1942.92</v>
      </c>
      <c r="G25" s="112">
        <v>1000</v>
      </c>
      <c r="H25" s="114">
        <f t="shared" si="0"/>
        <v>27157.339209999998</v>
      </c>
      <c r="I25" s="115">
        <f t="shared" si="13"/>
        <v>181.60814407499998</v>
      </c>
      <c r="J25" s="116">
        <f t="shared" si="14"/>
        <v>242.1441921</v>
      </c>
      <c r="K25" s="118"/>
      <c r="L25" s="117">
        <v>19</v>
      </c>
      <c r="M25" s="110">
        <f t="shared" si="15"/>
        <v>20549.000400000001</v>
      </c>
      <c r="N25" s="110">
        <f t="shared" si="16"/>
        <v>4109.80008</v>
      </c>
      <c r="O25" s="110">
        <f t="shared" si="17"/>
        <v>3659.7828</v>
      </c>
      <c r="P25" s="111">
        <f t="shared" si="18"/>
        <v>28318.583280000003</v>
      </c>
      <c r="Q25" s="112">
        <f t="shared" si="19"/>
        <v>2288.585</v>
      </c>
      <c r="R25" s="112">
        <v>1000</v>
      </c>
      <c r="S25" s="114">
        <f t="shared" si="1"/>
        <v>31607.168280000002</v>
      </c>
      <c r="T25" s="115">
        <f t="shared" si="20"/>
        <v>212.3893746</v>
      </c>
      <c r="U25" s="116">
        <f t="shared" si="21"/>
        <v>283.18583280000001</v>
      </c>
      <c r="V25" s="22"/>
      <c r="W25" s="23"/>
      <c r="X25" s="23"/>
      <c r="Y25" s="24"/>
      <c r="Z25" s="22"/>
      <c r="AA25" s="22"/>
      <c r="AB25" s="25"/>
    </row>
    <row r="26" spans="1:28" s="17" customFormat="1" ht="21.95" customHeight="1">
      <c r="A26" s="117">
        <v>20</v>
      </c>
      <c r="B26" s="110">
        <f t="shared" si="8"/>
        <v>17775.978999999999</v>
      </c>
      <c r="C26" s="110">
        <f t="shared" si="9"/>
        <v>3555.1957999999995</v>
      </c>
      <c r="D26" s="110">
        <f t="shared" si="10"/>
        <v>3165.9029999999998</v>
      </c>
      <c r="E26" s="111">
        <f t="shared" si="11"/>
        <v>24497.077799999999</v>
      </c>
      <c r="F26" s="112">
        <f t="shared" si="12"/>
        <v>1965.6</v>
      </c>
      <c r="G26" s="112">
        <v>1000</v>
      </c>
      <c r="H26" s="114">
        <f t="shared" si="0"/>
        <v>27462.677799999998</v>
      </c>
      <c r="I26" s="115">
        <f t="shared" si="13"/>
        <v>183.7280835</v>
      </c>
      <c r="J26" s="116">
        <f t="shared" si="14"/>
        <v>244.970778</v>
      </c>
      <c r="K26" s="118"/>
      <c r="L26" s="117">
        <v>20</v>
      </c>
      <c r="M26" s="110">
        <f t="shared" si="15"/>
        <v>20788.871999999999</v>
      </c>
      <c r="N26" s="110">
        <f t="shared" si="16"/>
        <v>4157.7744000000002</v>
      </c>
      <c r="O26" s="110">
        <f t="shared" si="17"/>
        <v>3702.5039999999999</v>
      </c>
      <c r="P26" s="111">
        <f t="shared" si="18"/>
        <v>28649.150399999999</v>
      </c>
      <c r="Q26" s="112">
        <f t="shared" si="19"/>
        <v>2315.3000000000002</v>
      </c>
      <c r="R26" s="112">
        <v>1000</v>
      </c>
      <c r="S26" s="114">
        <f t="shared" si="1"/>
        <v>31964.450399999998</v>
      </c>
      <c r="T26" s="115">
        <f t="shared" si="20"/>
        <v>214.86862799999997</v>
      </c>
      <c r="U26" s="116">
        <f t="shared" si="21"/>
        <v>286.49150399999996</v>
      </c>
      <c r="V26" s="22"/>
      <c r="W26" s="23"/>
      <c r="X26" s="23"/>
      <c r="Y26" s="24"/>
      <c r="Z26" s="22"/>
      <c r="AA26" s="22"/>
      <c r="AB26" s="25"/>
    </row>
    <row r="27" spans="1:28" s="17" customFormat="1" ht="21.95" customHeight="1">
      <c r="A27" s="117">
        <v>21</v>
      </c>
      <c r="B27" s="110">
        <f t="shared" si="8"/>
        <v>17981.086449999999</v>
      </c>
      <c r="C27" s="110">
        <f t="shared" si="9"/>
        <v>3596.21729</v>
      </c>
      <c r="D27" s="110">
        <f t="shared" si="10"/>
        <v>3202.4326499999997</v>
      </c>
      <c r="E27" s="111">
        <f t="shared" si="11"/>
        <v>24779.736389999998</v>
      </c>
      <c r="F27" s="112">
        <f t="shared" si="12"/>
        <v>1988.28</v>
      </c>
      <c r="G27" s="112">
        <v>1000</v>
      </c>
      <c r="H27" s="114">
        <f t="shared" si="0"/>
        <v>27768.016389999997</v>
      </c>
      <c r="I27" s="115">
        <f t="shared" si="13"/>
        <v>185.84802292500001</v>
      </c>
      <c r="J27" s="116">
        <f t="shared" si="14"/>
        <v>247.79736389999999</v>
      </c>
      <c r="K27" s="118"/>
      <c r="L27" s="117">
        <v>21</v>
      </c>
      <c r="M27" s="110">
        <f t="shared" si="15"/>
        <v>21028.743600000002</v>
      </c>
      <c r="N27" s="110">
        <f t="shared" si="16"/>
        <v>4205.7487200000005</v>
      </c>
      <c r="O27" s="110">
        <f t="shared" si="17"/>
        <v>3745.2251999999999</v>
      </c>
      <c r="P27" s="111">
        <f t="shared" si="18"/>
        <v>28979.717520000002</v>
      </c>
      <c r="Q27" s="112">
        <f t="shared" si="19"/>
        <v>2342.0149999999999</v>
      </c>
      <c r="R27" s="112">
        <v>1000</v>
      </c>
      <c r="S27" s="114">
        <f t="shared" si="1"/>
        <v>32321.732520000001</v>
      </c>
      <c r="T27" s="115">
        <f t="shared" si="20"/>
        <v>217.34788140000001</v>
      </c>
      <c r="U27" s="116">
        <f t="shared" si="21"/>
        <v>289.79717520000003</v>
      </c>
      <c r="V27" s="22"/>
      <c r="W27" s="23"/>
      <c r="X27" s="23"/>
      <c r="Y27" s="24"/>
      <c r="Z27" s="22"/>
      <c r="AA27" s="22"/>
      <c r="AB27" s="25"/>
    </row>
    <row r="28" spans="1:28" s="17" customFormat="1" ht="21.95" customHeight="1">
      <c r="A28" s="117">
        <v>22</v>
      </c>
      <c r="B28" s="110">
        <f t="shared" si="8"/>
        <v>18186.193899999998</v>
      </c>
      <c r="C28" s="110">
        <f t="shared" si="9"/>
        <v>3637.2387799999997</v>
      </c>
      <c r="D28" s="110">
        <f t="shared" si="10"/>
        <v>3238.9623000000001</v>
      </c>
      <c r="E28" s="111">
        <f t="shared" si="11"/>
        <v>25062.394979999997</v>
      </c>
      <c r="F28" s="112">
        <f t="shared" si="12"/>
        <v>2010.96</v>
      </c>
      <c r="G28" s="112">
        <v>1000</v>
      </c>
      <c r="H28" s="114">
        <f t="shared" si="0"/>
        <v>28073.354979999996</v>
      </c>
      <c r="I28" s="115">
        <f t="shared" si="13"/>
        <v>187.96796234999996</v>
      </c>
      <c r="J28" s="116">
        <f t="shared" si="14"/>
        <v>250.62394979999996</v>
      </c>
      <c r="K28" s="118"/>
      <c r="L28" s="117">
        <v>22</v>
      </c>
      <c r="M28" s="110">
        <f t="shared" si="15"/>
        <v>21268.6152</v>
      </c>
      <c r="N28" s="110">
        <f t="shared" si="16"/>
        <v>4253.7230399999999</v>
      </c>
      <c r="O28" s="110">
        <f t="shared" si="17"/>
        <v>3787.9463999999998</v>
      </c>
      <c r="P28" s="111">
        <f t="shared" si="18"/>
        <v>29310.284640000002</v>
      </c>
      <c r="Q28" s="112">
        <f t="shared" si="19"/>
        <v>2368.73</v>
      </c>
      <c r="R28" s="112">
        <v>1000</v>
      </c>
      <c r="S28" s="114">
        <f t="shared" si="1"/>
        <v>32679.014640000001</v>
      </c>
      <c r="T28" s="115">
        <f t="shared" si="20"/>
        <v>219.82713480000001</v>
      </c>
      <c r="U28" s="116">
        <f t="shared" si="21"/>
        <v>293.10284640000003</v>
      </c>
      <c r="V28" s="22"/>
      <c r="W28" s="23"/>
      <c r="X28" s="23"/>
      <c r="Y28" s="24"/>
      <c r="Z28" s="22"/>
      <c r="AA28" s="22"/>
      <c r="AB28" s="25"/>
    </row>
    <row r="29" spans="1:28" s="17" customFormat="1" ht="21.95" customHeight="1">
      <c r="A29" s="117">
        <v>23</v>
      </c>
      <c r="B29" s="110">
        <f t="shared" si="8"/>
        <v>18391.301350000002</v>
      </c>
      <c r="C29" s="110">
        <f t="shared" si="9"/>
        <v>3678.2602700000002</v>
      </c>
      <c r="D29" s="110">
        <f t="shared" si="10"/>
        <v>3275.4919499999996</v>
      </c>
      <c r="E29" s="111">
        <f t="shared" si="11"/>
        <v>25345.05357</v>
      </c>
      <c r="F29" s="112">
        <f t="shared" si="12"/>
        <v>2033.6399999999999</v>
      </c>
      <c r="G29" s="112">
        <v>1000</v>
      </c>
      <c r="H29" s="114">
        <f t="shared" si="0"/>
        <v>28378.693569999999</v>
      </c>
      <c r="I29" s="115">
        <f t="shared" si="13"/>
        <v>190.08790177499998</v>
      </c>
      <c r="J29" s="116">
        <f t="shared" si="14"/>
        <v>253.45053569999999</v>
      </c>
      <c r="K29" s="118"/>
      <c r="L29" s="117">
        <v>23</v>
      </c>
      <c r="M29" s="110">
        <f t="shared" si="15"/>
        <v>21508.486799999999</v>
      </c>
      <c r="N29" s="110">
        <f t="shared" si="16"/>
        <v>4301.6973600000001</v>
      </c>
      <c r="O29" s="110">
        <f t="shared" si="17"/>
        <v>3830.6675999999998</v>
      </c>
      <c r="P29" s="111">
        <f t="shared" si="18"/>
        <v>29640.851759999998</v>
      </c>
      <c r="Q29" s="112">
        <f t="shared" si="19"/>
        <v>2395.4450000000002</v>
      </c>
      <c r="R29" s="112">
        <v>1000</v>
      </c>
      <c r="S29" s="114">
        <f t="shared" si="1"/>
        <v>33036.296759999997</v>
      </c>
      <c r="T29" s="115">
        <f t="shared" si="20"/>
        <v>222.30638819999999</v>
      </c>
      <c r="U29" s="116">
        <f t="shared" si="21"/>
        <v>296.40851759999998</v>
      </c>
      <c r="V29" s="22"/>
      <c r="W29" s="23"/>
      <c r="X29" s="23"/>
      <c r="Y29" s="24"/>
      <c r="Z29" s="22"/>
      <c r="AA29" s="22"/>
      <c r="AB29" s="25"/>
    </row>
    <row r="30" spans="1:28" s="17" customFormat="1" ht="21.95" customHeight="1">
      <c r="A30" s="117">
        <v>24</v>
      </c>
      <c r="B30" s="110">
        <f t="shared" si="8"/>
        <v>18596.408800000001</v>
      </c>
      <c r="C30" s="110">
        <f t="shared" si="9"/>
        <v>3719.2817600000003</v>
      </c>
      <c r="D30" s="110">
        <f t="shared" si="10"/>
        <v>3312.0216</v>
      </c>
      <c r="E30" s="111">
        <f t="shared" si="11"/>
        <v>25627.712160000003</v>
      </c>
      <c r="F30" s="112">
        <f t="shared" si="12"/>
        <v>2056.3199999999997</v>
      </c>
      <c r="G30" s="112">
        <v>1000</v>
      </c>
      <c r="H30" s="114">
        <f t="shared" si="0"/>
        <v>28684.032160000002</v>
      </c>
      <c r="I30" s="115">
        <f t="shared" si="13"/>
        <v>192.20784120000002</v>
      </c>
      <c r="J30" s="116">
        <f t="shared" si="14"/>
        <v>256.27712160000004</v>
      </c>
      <c r="K30" s="118"/>
      <c r="L30" s="117">
        <v>24</v>
      </c>
      <c r="M30" s="110">
        <f t="shared" si="15"/>
        <v>21748.358400000001</v>
      </c>
      <c r="N30" s="110">
        <f t="shared" si="16"/>
        <v>4349.6716800000004</v>
      </c>
      <c r="O30" s="110">
        <f t="shared" si="17"/>
        <v>3873.3887999999997</v>
      </c>
      <c r="P30" s="111">
        <f t="shared" si="18"/>
        <v>29971.418880000001</v>
      </c>
      <c r="Q30" s="112">
        <f t="shared" si="19"/>
        <v>2422.16</v>
      </c>
      <c r="R30" s="112">
        <v>1000</v>
      </c>
      <c r="S30" s="114">
        <f t="shared" si="1"/>
        <v>33393.578880000001</v>
      </c>
      <c r="T30" s="115">
        <f t="shared" si="20"/>
        <v>224.78564159999999</v>
      </c>
      <c r="U30" s="116">
        <f t="shared" si="21"/>
        <v>299.71418879999999</v>
      </c>
      <c r="V30" s="22"/>
      <c r="W30" s="23"/>
      <c r="X30" s="23"/>
      <c r="Y30" s="24"/>
      <c r="Z30" s="22"/>
      <c r="AA30" s="22"/>
      <c r="AB30" s="25"/>
    </row>
    <row r="31" spans="1:28" s="17" customFormat="1" ht="21.95" customHeight="1" thickBot="1">
      <c r="A31" s="119">
        <v>25</v>
      </c>
      <c r="B31" s="120">
        <f t="shared" si="8"/>
        <v>18801.516250000001</v>
      </c>
      <c r="C31" s="120">
        <f t="shared" si="9"/>
        <v>3760.3032499999999</v>
      </c>
      <c r="D31" s="120">
        <f t="shared" si="10"/>
        <v>3348.55125</v>
      </c>
      <c r="E31" s="121">
        <f t="shared" si="11"/>
        <v>25910.370750000002</v>
      </c>
      <c r="F31" s="122">
        <f t="shared" si="12"/>
        <v>2079</v>
      </c>
      <c r="G31" s="122">
        <v>1000</v>
      </c>
      <c r="H31" s="124">
        <f t="shared" si="0"/>
        <v>28989.370750000002</v>
      </c>
      <c r="I31" s="125">
        <f t="shared" si="13"/>
        <v>194.32778062500003</v>
      </c>
      <c r="J31" s="126">
        <f t="shared" si="14"/>
        <v>259.10370750000004</v>
      </c>
      <c r="K31" s="86"/>
      <c r="L31" s="119">
        <v>25</v>
      </c>
      <c r="M31" s="120">
        <f t="shared" si="15"/>
        <v>21988.23</v>
      </c>
      <c r="N31" s="120">
        <f t="shared" si="16"/>
        <v>4397.6459999999997</v>
      </c>
      <c r="O31" s="120">
        <f t="shared" si="17"/>
        <v>3916.1099999999997</v>
      </c>
      <c r="P31" s="121">
        <f t="shared" si="18"/>
        <v>30301.986000000001</v>
      </c>
      <c r="Q31" s="122">
        <f t="shared" si="19"/>
        <v>2448.875</v>
      </c>
      <c r="R31" s="122">
        <v>1000</v>
      </c>
      <c r="S31" s="124">
        <f t="shared" si="1"/>
        <v>33750.861000000004</v>
      </c>
      <c r="T31" s="125">
        <f t="shared" si="20"/>
        <v>227.264895</v>
      </c>
      <c r="U31" s="126">
        <f t="shared" si="21"/>
        <v>303.01985999999999</v>
      </c>
      <c r="V31" s="86"/>
      <c r="W31" s="23"/>
      <c r="X31" s="23"/>
      <c r="Y31" s="24"/>
      <c r="Z31" s="22"/>
      <c r="AA31" s="22"/>
      <c r="AB31" s="25"/>
    </row>
    <row r="32" spans="1:28" ht="14.25" hidden="1" customHeight="1">
      <c r="E32" s="7"/>
      <c r="F32" s="7"/>
      <c r="G32" s="7"/>
      <c r="H32" s="7"/>
      <c r="I32" s="7"/>
      <c r="J32" s="7"/>
      <c r="K32" s="7"/>
      <c r="M32" s="53">
        <f t="shared" si="15"/>
        <v>15991.44</v>
      </c>
      <c r="N32" s="53">
        <f t="shared" si="16"/>
        <v>3198.288</v>
      </c>
      <c r="O32" s="53">
        <f t="shared" si="17"/>
        <v>2848.08</v>
      </c>
      <c r="P32" s="106">
        <f t="shared" si="18"/>
        <v>22037.807999999997</v>
      </c>
      <c r="Q32" s="107">
        <f t="shared" si="19"/>
        <v>1781</v>
      </c>
      <c r="R32" s="107">
        <v>1000</v>
      </c>
      <c r="S32" s="103">
        <f t="shared" si="1"/>
        <v>24818.807999999997</v>
      </c>
      <c r="T32" s="104">
        <f t="shared" si="20"/>
        <v>165.28355999999999</v>
      </c>
      <c r="U32" s="105">
        <f t="shared" si="21"/>
        <v>220.37807999999998</v>
      </c>
      <c r="V32" s="5"/>
      <c r="W32" s="5"/>
      <c r="X32" s="5"/>
      <c r="Y32" s="5"/>
      <c r="Z32" s="5"/>
      <c r="AA32" s="5"/>
      <c r="AB32" s="5"/>
    </row>
    <row r="33" spans="1:28" ht="13.5" hidden="1" thickBot="1">
      <c r="E33" s="7"/>
      <c r="F33" s="7"/>
      <c r="G33" s="7"/>
      <c r="H33" s="7"/>
      <c r="I33" s="7"/>
      <c r="J33" s="7"/>
      <c r="K33" s="7"/>
      <c r="M33" s="51">
        <f t="shared" si="15"/>
        <v>15991.44</v>
      </c>
      <c r="N33" s="51">
        <f t="shared" si="16"/>
        <v>3198.288</v>
      </c>
      <c r="O33" s="51">
        <f t="shared" si="17"/>
        <v>2848.08</v>
      </c>
      <c r="P33" s="57">
        <f t="shared" si="18"/>
        <v>22037.807999999997</v>
      </c>
      <c r="Q33" s="96">
        <f t="shared" si="19"/>
        <v>1781</v>
      </c>
      <c r="R33" s="96">
        <v>1000</v>
      </c>
      <c r="S33" s="102">
        <f t="shared" si="1"/>
        <v>24818.807999999997</v>
      </c>
      <c r="T33" s="30">
        <f t="shared" si="20"/>
        <v>165.28355999999999</v>
      </c>
      <c r="U33" s="50">
        <f t="shared" si="21"/>
        <v>220.37807999999998</v>
      </c>
      <c r="V33" s="5"/>
      <c r="W33" s="5"/>
      <c r="X33" s="5"/>
      <c r="Y33" s="5"/>
      <c r="Z33" s="5"/>
      <c r="AA33" s="5"/>
      <c r="AB33" s="5"/>
    </row>
    <row r="34" spans="1:28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45"/>
      <c r="L34" s="85"/>
      <c r="M34" s="85"/>
      <c r="N34" s="85"/>
      <c r="O34" s="85"/>
      <c r="P34" s="85"/>
      <c r="Q34" s="85"/>
      <c r="R34" s="85"/>
      <c r="S34" s="85"/>
      <c r="T34" s="5"/>
      <c r="U34" s="5"/>
      <c r="V34" s="5"/>
      <c r="W34" s="5"/>
      <c r="X34" s="5"/>
      <c r="Y34" s="5"/>
      <c r="Z34" s="5"/>
      <c r="AA34" s="5"/>
      <c r="AB34" s="5"/>
    </row>
    <row r="35" spans="1:28" ht="6" customHeight="1">
      <c r="E35" s="7"/>
      <c r="F35" s="7"/>
      <c r="G35" s="7"/>
      <c r="H35" s="7"/>
      <c r="I35" s="7"/>
      <c r="J35" s="7"/>
      <c r="K35" s="7"/>
      <c r="P35" s="7"/>
      <c r="Q35" s="7"/>
      <c r="R35" s="7"/>
      <c r="S35" s="7"/>
      <c r="T35" s="5"/>
      <c r="U35" s="5"/>
      <c r="V35" s="5"/>
      <c r="W35" s="5"/>
      <c r="X35" s="5"/>
      <c r="Y35" s="5"/>
      <c r="Z35" s="5"/>
      <c r="AA35" s="5"/>
      <c r="AB35" s="5"/>
    </row>
    <row r="36" spans="1:28" ht="15" customHeight="1">
      <c r="A36" s="154"/>
      <c r="B36" s="154"/>
      <c r="C36" s="154"/>
      <c r="D36" s="154"/>
      <c r="L36" s="154"/>
      <c r="M36" s="154"/>
      <c r="N36" s="154"/>
      <c r="O36" s="154"/>
      <c r="T36" s="5"/>
      <c r="U36" s="5"/>
      <c r="V36" s="5"/>
      <c r="W36" s="5"/>
      <c r="X36" s="5"/>
      <c r="Y36" s="5"/>
      <c r="Z36" s="5"/>
      <c r="AA36" s="5"/>
      <c r="AB36" s="5"/>
    </row>
    <row r="37" spans="1:28" ht="19.5" customHeight="1">
      <c r="N37" s="3"/>
      <c r="O37" s="3"/>
      <c r="T37" s="8"/>
      <c r="U37" s="8"/>
      <c r="V37" s="5"/>
      <c r="W37" s="5"/>
      <c r="X37" s="5"/>
      <c r="Y37" s="5"/>
      <c r="Z37" s="5"/>
      <c r="AA37" s="5"/>
      <c r="AB37" s="5"/>
    </row>
    <row r="39" spans="1:28">
      <c r="E39"/>
      <c r="F39"/>
      <c r="G39"/>
      <c r="H39"/>
      <c r="I39"/>
      <c r="J39"/>
      <c r="M39" s="84"/>
      <c r="N39" s="84"/>
      <c r="O39" s="84"/>
      <c r="P39" s="84"/>
      <c r="Q39" s="84"/>
      <c r="R39" s="84"/>
      <c r="S39" s="84"/>
      <c r="T39" s="84"/>
      <c r="U39" s="84"/>
    </row>
  </sheetData>
  <mergeCells count="2">
    <mergeCell ref="A36:D36"/>
    <mergeCell ref="L36:O36"/>
  </mergeCells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opLeftCell="A2" workbookViewId="0">
      <selection activeCell="G4" sqref="G4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8.5703125" style="3" customWidth="1"/>
    <col min="7" max="7" width="8.7109375" style="3" customWidth="1"/>
    <col min="8" max="8" width="10.42578125" style="3" customWidth="1"/>
    <col min="9" max="10" width="7.7109375" style="3" customWidth="1"/>
    <col min="11" max="11" width="23.5703125" customWidth="1"/>
    <col min="12" max="12" width="7.7109375" customWidth="1"/>
    <col min="13" max="13" width="8.7109375" customWidth="1"/>
    <col min="14" max="15" width="7.7109375" customWidth="1"/>
    <col min="16" max="16" width="9.5703125" style="3" customWidth="1"/>
    <col min="17" max="17" width="8.85546875" style="3" customWidth="1"/>
    <col min="18" max="18" width="8.7109375" style="3" customWidth="1"/>
    <col min="19" max="19" width="10.85546875" style="3" customWidth="1"/>
    <col min="20" max="20" width="7.7109375" style="2" customWidth="1"/>
    <col min="21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54" t="s">
        <v>41</v>
      </c>
      <c r="L2" s="54" t="s">
        <v>41</v>
      </c>
    </row>
    <row r="3" spans="1:30" ht="13.5" thickBot="1">
      <c r="A3" s="26" t="s">
        <v>23</v>
      </c>
      <c r="U3" s="26" t="s">
        <v>34</v>
      </c>
    </row>
    <row r="4" spans="1:30" ht="16.5" thickBot="1">
      <c r="A4" s="3" t="s">
        <v>9</v>
      </c>
      <c r="G4" s="55" t="str">
        <f>+'Maq A'!J2</f>
        <v>ENERO a DICIEMBRE 2018</v>
      </c>
      <c r="H4" s="95"/>
      <c r="I4" s="100"/>
      <c r="J4" s="58"/>
      <c r="K4" s="5"/>
      <c r="L4" s="3" t="s">
        <v>19</v>
      </c>
      <c r="R4" s="55" t="str">
        <f>+'Maq A'!J2</f>
        <v>ENERO a DICIEMBRE 2018</v>
      </c>
      <c r="S4" s="95"/>
      <c r="T4" s="100"/>
      <c r="U4" s="58"/>
      <c r="V4" s="19"/>
      <c r="W4" s="20"/>
      <c r="X4" s="4"/>
      <c r="Y4" s="5"/>
      <c r="Z4" s="8"/>
      <c r="AA4" s="8"/>
      <c r="AB4" s="5"/>
      <c r="AC4" s="5"/>
      <c r="AD4" s="5"/>
    </row>
    <row r="5" spans="1:30" ht="21" customHeight="1" thickBot="1">
      <c r="T5" s="8"/>
      <c r="U5" s="5"/>
      <c r="V5" s="19"/>
      <c r="W5" s="20"/>
      <c r="X5" s="4"/>
      <c r="Y5" s="5"/>
      <c r="Z5" s="8"/>
      <c r="AA5" s="8"/>
      <c r="AB5" s="5"/>
      <c r="AC5" s="5"/>
      <c r="AD5" s="5"/>
    </row>
    <row r="6" spans="1:30" s="11" customFormat="1" ht="24.75" customHeight="1">
      <c r="A6" s="127" t="s">
        <v>2</v>
      </c>
      <c r="B6" s="128" t="s">
        <v>1</v>
      </c>
      <c r="C6" s="129" t="s">
        <v>3</v>
      </c>
      <c r="D6" s="129" t="s">
        <v>4</v>
      </c>
      <c r="E6" s="130" t="s">
        <v>53</v>
      </c>
      <c r="F6" s="128" t="s">
        <v>51</v>
      </c>
      <c r="G6" s="128" t="s">
        <v>58</v>
      </c>
      <c r="H6" s="130" t="s">
        <v>5</v>
      </c>
      <c r="I6" s="128" t="s">
        <v>39</v>
      </c>
      <c r="J6" s="131" t="s">
        <v>40</v>
      </c>
      <c r="K6" s="15"/>
      <c r="L6" s="47" t="s">
        <v>2</v>
      </c>
      <c r="M6" s="97" t="s">
        <v>1</v>
      </c>
      <c r="N6" s="98" t="s">
        <v>3</v>
      </c>
      <c r="O6" s="98" t="s">
        <v>4</v>
      </c>
      <c r="P6" s="48" t="s">
        <v>50</v>
      </c>
      <c r="Q6" s="97" t="s">
        <v>51</v>
      </c>
      <c r="R6" s="97" t="s">
        <v>57</v>
      </c>
      <c r="S6" s="48" t="s">
        <v>5</v>
      </c>
      <c r="T6" s="97" t="s">
        <v>39</v>
      </c>
      <c r="U6" s="99" t="s">
        <v>40</v>
      </c>
      <c r="V6" s="18"/>
      <c r="W6" s="18"/>
      <c r="X6" s="18"/>
      <c r="Y6" s="18"/>
      <c r="Z6" s="18"/>
      <c r="AA6" s="18"/>
      <c r="AB6" s="18"/>
      <c r="AC6" s="18"/>
      <c r="AD6" s="21"/>
    </row>
    <row r="7" spans="1:30" s="39" customFormat="1" ht="21.95" customHeight="1">
      <c r="A7" s="40" t="s">
        <v>6</v>
      </c>
      <c r="B7" s="110">
        <v>16359.99</v>
      </c>
      <c r="C7" s="110">
        <f>B7*20/100</f>
        <v>3271.998</v>
      </c>
      <c r="D7" s="110">
        <v>2913.71</v>
      </c>
      <c r="E7" s="111">
        <f>SUM(B7:D7)</f>
        <v>22545.698</v>
      </c>
      <c r="F7" s="112">
        <v>1824</v>
      </c>
      <c r="G7" s="112">
        <v>1000</v>
      </c>
      <c r="H7" s="114">
        <f t="shared" ref="H7:H32" si="0">SUM(E7:G7)</f>
        <v>25369.698</v>
      </c>
      <c r="I7" s="115">
        <f>E7/200*1.5</f>
        <v>169.092735</v>
      </c>
      <c r="J7" s="116">
        <f>E7/200*2</f>
        <v>225.45698000000002</v>
      </c>
      <c r="K7" s="22"/>
      <c r="L7" s="40" t="s">
        <v>6</v>
      </c>
      <c r="M7" s="110">
        <v>15806.41</v>
      </c>
      <c r="N7" s="110">
        <f>M7*20/100</f>
        <v>3161.2820000000002</v>
      </c>
      <c r="O7" s="110">
        <v>2815.12</v>
      </c>
      <c r="P7" s="111">
        <f>SUM(M7:O7)</f>
        <v>21782.811999999998</v>
      </c>
      <c r="Q7" s="112">
        <v>1759</v>
      </c>
      <c r="R7" s="112">
        <v>1000</v>
      </c>
      <c r="S7" s="114">
        <f t="shared" ref="S7:S34" si="1">SUM(P7:R7)</f>
        <v>24541.811999999998</v>
      </c>
      <c r="T7" s="115">
        <f>P7/200*1.5</f>
        <v>163.37108999999998</v>
      </c>
      <c r="U7" s="116">
        <f>P7/200*2</f>
        <v>217.82811999999998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7">
        <v>1</v>
      </c>
      <c r="B8" s="135">
        <f>($B$7*1.5%*A8)+$B$7</f>
        <v>16605.38985</v>
      </c>
      <c r="C8" s="110">
        <f t="shared" ref="C8" si="2">B8*20/100</f>
        <v>3321.0779700000003</v>
      </c>
      <c r="D8" s="110">
        <f>+$D$7+$D$7*0.015*A8</f>
        <v>2957.4156499999999</v>
      </c>
      <c r="E8" s="111">
        <f>SUM(B8:D8)</f>
        <v>22883.883469999997</v>
      </c>
      <c r="F8" s="112">
        <f>+$F$7+$F$7*0.015*A8</f>
        <v>1851.36</v>
      </c>
      <c r="G8" s="112">
        <v>1000</v>
      </c>
      <c r="H8" s="114">
        <f t="shared" si="0"/>
        <v>25735.243469999998</v>
      </c>
      <c r="I8" s="115">
        <f t="shared" ref="I8" si="3">E8/200*1.5</f>
        <v>171.62912602499998</v>
      </c>
      <c r="J8" s="116">
        <f t="shared" ref="J8" si="4">E8/200*2</f>
        <v>228.83883469999998</v>
      </c>
      <c r="K8" s="16"/>
      <c r="L8" s="117">
        <v>1</v>
      </c>
      <c r="M8" s="135">
        <f>($M$7*1.5%*L8)+$M$7</f>
        <v>16043.506149999999</v>
      </c>
      <c r="N8" s="110">
        <f t="shared" ref="N8" si="5">M8*20/100</f>
        <v>3208.7012299999997</v>
      </c>
      <c r="O8" s="110">
        <f>+$O$7+$O$7*0.015*L8</f>
        <v>2857.3467999999998</v>
      </c>
      <c r="P8" s="111">
        <f>SUM(M8:O8)</f>
        <v>22109.554179999999</v>
      </c>
      <c r="Q8" s="112">
        <f>+$Q$7+$Q$7*0.015*L8</f>
        <v>1785.385</v>
      </c>
      <c r="R8" s="112">
        <v>1000</v>
      </c>
      <c r="S8" s="114">
        <f t="shared" si="1"/>
        <v>24894.939179999998</v>
      </c>
      <c r="T8" s="115">
        <f t="shared" ref="T8" si="6">P8/200*1.5</f>
        <v>165.82165634999998</v>
      </c>
      <c r="U8" s="116">
        <f t="shared" ref="U8" si="7">P8/200*2</f>
        <v>221.09554179999998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7">
        <v>2</v>
      </c>
      <c r="B9" s="135">
        <f t="shared" ref="B9:B32" si="8">($B$7*1.5%*A9)+$B$7</f>
        <v>16850.789700000001</v>
      </c>
      <c r="C9" s="110">
        <f t="shared" ref="C9:C32" si="9">B9*20/100</f>
        <v>3370.1579400000001</v>
      </c>
      <c r="D9" s="110">
        <f t="shared" ref="D9:D32" si="10">+$D$7+$D$7*0.015*A9</f>
        <v>3001.1213000000002</v>
      </c>
      <c r="E9" s="111">
        <f t="shared" ref="E9:E32" si="11">SUM(B9:D9)</f>
        <v>23222.068940000001</v>
      </c>
      <c r="F9" s="112">
        <f t="shared" ref="F9:F32" si="12">+$F$7+$F$7*0.015*A9</f>
        <v>1878.72</v>
      </c>
      <c r="G9" s="112">
        <v>1000</v>
      </c>
      <c r="H9" s="114">
        <f t="shared" si="0"/>
        <v>26100.788940000002</v>
      </c>
      <c r="I9" s="115">
        <f t="shared" ref="I9:I32" si="13">E9/200*1.5</f>
        <v>174.16551705000001</v>
      </c>
      <c r="J9" s="116">
        <f t="shared" ref="J9:J32" si="14">E9/200*2</f>
        <v>232.2206894</v>
      </c>
      <c r="K9" s="16"/>
      <c r="L9" s="117">
        <v>2</v>
      </c>
      <c r="M9" s="135">
        <f t="shared" ref="M9:M34" si="15">($M$7*1.5%*L9)+$M$7</f>
        <v>16280.6023</v>
      </c>
      <c r="N9" s="110">
        <f t="shared" ref="N9:N34" si="16">M9*20/100</f>
        <v>3256.1204600000001</v>
      </c>
      <c r="O9" s="110">
        <f t="shared" ref="O9:O34" si="17">+$O$7+$O$7*0.015*L9</f>
        <v>2899.5735999999997</v>
      </c>
      <c r="P9" s="111">
        <f t="shared" ref="P9:P34" si="18">SUM(M9:O9)</f>
        <v>22436.29636</v>
      </c>
      <c r="Q9" s="112">
        <f t="shared" ref="Q9:Q34" si="19">+$Q$7+$Q$7*0.015*L9</f>
        <v>1811.77</v>
      </c>
      <c r="R9" s="112">
        <v>1000</v>
      </c>
      <c r="S9" s="114">
        <f t="shared" si="1"/>
        <v>25248.066360000001</v>
      </c>
      <c r="T9" s="115">
        <f t="shared" ref="T9:T34" si="20">P9/200*1.5</f>
        <v>168.27222269999999</v>
      </c>
      <c r="U9" s="116">
        <f t="shared" ref="U9:U34" si="21">P9/200*2</f>
        <v>224.3629636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7">
        <v>3</v>
      </c>
      <c r="B10" s="135">
        <f t="shared" si="8"/>
        <v>17096.189549999999</v>
      </c>
      <c r="C10" s="110">
        <f t="shared" si="9"/>
        <v>3419.2379099999998</v>
      </c>
      <c r="D10" s="110">
        <f t="shared" si="10"/>
        <v>3044.8269500000001</v>
      </c>
      <c r="E10" s="111">
        <f t="shared" si="11"/>
        <v>23560.254409999998</v>
      </c>
      <c r="F10" s="112">
        <f t="shared" si="12"/>
        <v>1906.08</v>
      </c>
      <c r="G10" s="112">
        <v>1000</v>
      </c>
      <c r="H10" s="114">
        <f t="shared" si="0"/>
        <v>26466.334409999996</v>
      </c>
      <c r="I10" s="115">
        <f t="shared" si="13"/>
        <v>176.70190807500001</v>
      </c>
      <c r="J10" s="116">
        <f t="shared" si="14"/>
        <v>235.60254409999999</v>
      </c>
      <c r="K10" s="16"/>
      <c r="L10" s="117">
        <v>3</v>
      </c>
      <c r="M10" s="135">
        <f t="shared" si="15"/>
        <v>16517.69845</v>
      </c>
      <c r="N10" s="110">
        <f t="shared" si="16"/>
        <v>3303.5396899999996</v>
      </c>
      <c r="O10" s="110">
        <f t="shared" si="17"/>
        <v>2941.8004000000001</v>
      </c>
      <c r="P10" s="111">
        <f t="shared" si="18"/>
        <v>22763.038540000001</v>
      </c>
      <c r="Q10" s="112">
        <f t="shared" si="19"/>
        <v>1838.155</v>
      </c>
      <c r="R10" s="112">
        <v>1000</v>
      </c>
      <c r="S10" s="114">
        <f t="shared" si="1"/>
        <v>25601.19354</v>
      </c>
      <c r="T10" s="115">
        <f t="shared" si="20"/>
        <v>170.72278905000002</v>
      </c>
      <c r="U10" s="116">
        <f t="shared" si="21"/>
        <v>227.63038540000002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7">
        <v>4</v>
      </c>
      <c r="B11" s="135">
        <f t="shared" si="8"/>
        <v>17341.589400000001</v>
      </c>
      <c r="C11" s="110">
        <f t="shared" si="9"/>
        <v>3468.3178800000001</v>
      </c>
      <c r="D11" s="110">
        <f t="shared" si="10"/>
        <v>3088.5326</v>
      </c>
      <c r="E11" s="111">
        <f t="shared" si="11"/>
        <v>23898.439879999998</v>
      </c>
      <c r="F11" s="112">
        <f t="shared" si="12"/>
        <v>1933.44</v>
      </c>
      <c r="G11" s="112">
        <v>1000</v>
      </c>
      <c r="H11" s="114">
        <f t="shared" si="0"/>
        <v>26831.879879999997</v>
      </c>
      <c r="I11" s="115">
        <f t="shared" si="13"/>
        <v>179.23829909999998</v>
      </c>
      <c r="J11" s="116">
        <f t="shared" si="14"/>
        <v>238.98439879999998</v>
      </c>
      <c r="K11" s="16"/>
      <c r="L11" s="117">
        <v>4</v>
      </c>
      <c r="M11" s="135">
        <f t="shared" si="15"/>
        <v>16754.794600000001</v>
      </c>
      <c r="N11" s="110">
        <f t="shared" si="16"/>
        <v>3350.95892</v>
      </c>
      <c r="O11" s="110">
        <f t="shared" si="17"/>
        <v>2984.0272</v>
      </c>
      <c r="P11" s="111">
        <f t="shared" si="18"/>
        <v>23089.780720000002</v>
      </c>
      <c r="Q11" s="112">
        <f t="shared" si="19"/>
        <v>1864.54</v>
      </c>
      <c r="R11" s="112">
        <v>1000</v>
      </c>
      <c r="S11" s="114">
        <f t="shared" si="1"/>
        <v>25954.320720000003</v>
      </c>
      <c r="T11" s="115">
        <f t="shared" si="20"/>
        <v>173.17335540000002</v>
      </c>
      <c r="U11" s="116">
        <f t="shared" si="21"/>
        <v>230.89780720000002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7">
        <v>5</v>
      </c>
      <c r="B12" s="135">
        <f t="shared" si="8"/>
        <v>17586.989249999999</v>
      </c>
      <c r="C12" s="110">
        <f t="shared" si="9"/>
        <v>3517.3978499999998</v>
      </c>
      <c r="D12" s="110">
        <f t="shared" si="10"/>
        <v>3132.2382499999999</v>
      </c>
      <c r="E12" s="111">
        <f t="shared" si="11"/>
        <v>24236.625349999998</v>
      </c>
      <c r="F12" s="112">
        <f t="shared" si="12"/>
        <v>1960.8</v>
      </c>
      <c r="G12" s="112">
        <v>1000</v>
      </c>
      <c r="H12" s="114">
        <f t="shared" si="0"/>
        <v>27197.425349999998</v>
      </c>
      <c r="I12" s="115">
        <f t="shared" si="13"/>
        <v>181.77469012499998</v>
      </c>
      <c r="J12" s="116">
        <f t="shared" si="14"/>
        <v>242.36625349999997</v>
      </c>
      <c r="K12" s="16"/>
      <c r="L12" s="117">
        <v>5</v>
      </c>
      <c r="M12" s="135">
        <f t="shared" si="15"/>
        <v>16991.890749999999</v>
      </c>
      <c r="N12" s="110">
        <f t="shared" si="16"/>
        <v>3398.3781499999996</v>
      </c>
      <c r="O12" s="110">
        <f t="shared" si="17"/>
        <v>3026.2539999999999</v>
      </c>
      <c r="P12" s="111">
        <f t="shared" si="18"/>
        <v>23416.5229</v>
      </c>
      <c r="Q12" s="112">
        <f t="shared" si="19"/>
        <v>1890.925</v>
      </c>
      <c r="R12" s="112">
        <v>1000</v>
      </c>
      <c r="S12" s="114">
        <f t="shared" si="1"/>
        <v>26307.447899999999</v>
      </c>
      <c r="T12" s="115">
        <f t="shared" si="20"/>
        <v>175.62392175000002</v>
      </c>
      <c r="U12" s="116">
        <f t="shared" si="21"/>
        <v>234.16522900000001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7">
        <v>6</v>
      </c>
      <c r="B13" s="135">
        <f t="shared" si="8"/>
        <v>17832.3891</v>
      </c>
      <c r="C13" s="110">
        <f t="shared" si="9"/>
        <v>3566.4778200000001</v>
      </c>
      <c r="D13" s="110">
        <f t="shared" si="10"/>
        <v>3175.9439000000002</v>
      </c>
      <c r="E13" s="111">
        <f t="shared" si="11"/>
        <v>24574.810819999999</v>
      </c>
      <c r="F13" s="112">
        <f t="shared" si="12"/>
        <v>1988.16</v>
      </c>
      <c r="G13" s="112">
        <v>1000</v>
      </c>
      <c r="H13" s="114">
        <f t="shared" si="0"/>
        <v>27562.970819999999</v>
      </c>
      <c r="I13" s="115">
        <f t="shared" si="13"/>
        <v>184.31108115000001</v>
      </c>
      <c r="J13" s="116">
        <f t="shared" si="14"/>
        <v>245.74810819999999</v>
      </c>
      <c r="K13" s="16"/>
      <c r="L13" s="117">
        <v>6</v>
      </c>
      <c r="M13" s="135">
        <f t="shared" si="15"/>
        <v>17228.9869</v>
      </c>
      <c r="N13" s="110">
        <f t="shared" si="16"/>
        <v>3445.79738</v>
      </c>
      <c r="O13" s="110">
        <f t="shared" si="17"/>
        <v>3068.4807999999998</v>
      </c>
      <c r="P13" s="111">
        <f t="shared" si="18"/>
        <v>23743.265080000001</v>
      </c>
      <c r="Q13" s="112">
        <f t="shared" si="19"/>
        <v>1917.31</v>
      </c>
      <c r="R13" s="112">
        <v>1000</v>
      </c>
      <c r="S13" s="114">
        <f t="shared" si="1"/>
        <v>26660.575080000002</v>
      </c>
      <c r="T13" s="115">
        <f t="shared" si="20"/>
        <v>178.0744881</v>
      </c>
      <c r="U13" s="116">
        <f t="shared" si="21"/>
        <v>237.4326508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7">
        <v>7</v>
      </c>
      <c r="B14" s="135">
        <f t="shared" si="8"/>
        <v>18077.788949999998</v>
      </c>
      <c r="C14" s="110">
        <f t="shared" si="9"/>
        <v>3615.5577899999998</v>
      </c>
      <c r="D14" s="110">
        <f t="shared" si="10"/>
        <v>3219.6495500000001</v>
      </c>
      <c r="E14" s="111">
        <f t="shared" si="11"/>
        <v>24912.996289999995</v>
      </c>
      <c r="F14" s="112">
        <f t="shared" si="12"/>
        <v>2015.52</v>
      </c>
      <c r="G14" s="112">
        <v>1000</v>
      </c>
      <c r="H14" s="114">
        <f t="shared" si="0"/>
        <v>27928.516289999996</v>
      </c>
      <c r="I14" s="115">
        <f t="shared" si="13"/>
        <v>186.84747217499995</v>
      </c>
      <c r="J14" s="116">
        <f t="shared" si="14"/>
        <v>249.12996289999995</v>
      </c>
      <c r="K14" s="16"/>
      <c r="L14" s="117">
        <v>7</v>
      </c>
      <c r="M14" s="135">
        <f t="shared" si="15"/>
        <v>17466.083050000001</v>
      </c>
      <c r="N14" s="110">
        <f t="shared" si="16"/>
        <v>3493.2166100000004</v>
      </c>
      <c r="O14" s="110">
        <f t="shared" si="17"/>
        <v>3110.7075999999997</v>
      </c>
      <c r="P14" s="111">
        <f t="shared" si="18"/>
        <v>24070.007259999998</v>
      </c>
      <c r="Q14" s="112">
        <f t="shared" si="19"/>
        <v>1943.6949999999999</v>
      </c>
      <c r="R14" s="112">
        <v>1000</v>
      </c>
      <c r="S14" s="114">
        <f t="shared" si="1"/>
        <v>27013.702259999998</v>
      </c>
      <c r="T14" s="115">
        <f t="shared" si="20"/>
        <v>180.52505445</v>
      </c>
      <c r="U14" s="116">
        <f t="shared" si="21"/>
        <v>240.7000726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7">
        <v>8</v>
      </c>
      <c r="B15" s="135">
        <f t="shared" si="8"/>
        <v>18323.1888</v>
      </c>
      <c r="C15" s="110">
        <f t="shared" si="9"/>
        <v>3664.6377600000001</v>
      </c>
      <c r="D15" s="110">
        <f t="shared" si="10"/>
        <v>3263.3552</v>
      </c>
      <c r="E15" s="111">
        <f t="shared" si="11"/>
        <v>25251.181759999999</v>
      </c>
      <c r="F15" s="112">
        <f t="shared" si="12"/>
        <v>2042.88</v>
      </c>
      <c r="G15" s="112">
        <v>1000</v>
      </c>
      <c r="H15" s="114">
        <f t="shared" si="0"/>
        <v>28294.061760000001</v>
      </c>
      <c r="I15" s="115">
        <f t="shared" si="13"/>
        <v>189.38386320000001</v>
      </c>
      <c r="J15" s="116">
        <f t="shared" si="14"/>
        <v>252.5118176</v>
      </c>
      <c r="K15" s="16"/>
      <c r="L15" s="117">
        <v>8</v>
      </c>
      <c r="M15" s="135">
        <f t="shared" si="15"/>
        <v>17703.179199999999</v>
      </c>
      <c r="N15" s="110">
        <f t="shared" si="16"/>
        <v>3540.6358399999999</v>
      </c>
      <c r="O15" s="110">
        <f t="shared" si="17"/>
        <v>3152.9344000000001</v>
      </c>
      <c r="P15" s="111">
        <f t="shared" si="18"/>
        <v>24396.74944</v>
      </c>
      <c r="Q15" s="112">
        <f t="shared" si="19"/>
        <v>1970.08</v>
      </c>
      <c r="R15" s="112">
        <v>1000</v>
      </c>
      <c r="S15" s="114">
        <f t="shared" si="1"/>
        <v>27366.829440000001</v>
      </c>
      <c r="T15" s="115">
        <f t="shared" si="20"/>
        <v>182.9756208</v>
      </c>
      <c r="U15" s="116">
        <f t="shared" si="21"/>
        <v>243.96749439999999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7">
        <v>9</v>
      </c>
      <c r="B16" s="135">
        <f t="shared" si="8"/>
        <v>18568.588649999998</v>
      </c>
      <c r="C16" s="110">
        <f t="shared" si="9"/>
        <v>3713.7177299999994</v>
      </c>
      <c r="D16" s="110">
        <f t="shared" si="10"/>
        <v>3307.0608499999998</v>
      </c>
      <c r="E16" s="111">
        <f t="shared" si="11"/>
        <v>25589.367229999996</v>
      </c>
      <c r="F16" s="112">
        <f t="shared" si="12"/>
        <v>2070.2399999999998</v>
      </c>
      <c r="G16" s="112">
        <v>1000</v>
      </c>
      <c r="H16" s="114">
        <f t="shared" si="0"/>
        <v>28659.607229999994</v>
      </c>
      <c r="I16" s="115">
        <f t="shared" si="13"/>
        <v>191.92025422499998</v>
      </c>
      <c r="J16" s="116">
        <f t="shared" si="14"/>
        <v>255.89367229999996</v>
      </c>
      <c r="K16" s="16"/>
      <c r="L16" s="117">
        <v>9</v>
      </c>
      <c r="M16" s="135">
        <f t="shared" si="15"/>
        <v>17940.27535</v>
      </c>
      <c r="N16" s="110">
        <f t="shared" si="16"/>
        <v>3588.0550699999999</v>
      </c>
      <c r="O16" s="110">
        <f t="shared" si="17"/>
        <v>3195.1612</v>
      </c>
      <c r="P16" s="111">
        <f t="shared" si="18"/>
        <v>24723.491619999997</v>
      </c>
      <c r="Q16" s="112">
        <f t="shared" si="19"/>
        <v>1996.4649999999999</v>
      </c>
      <c r="R16" s="112">
        <v>1000</v>
      </c>
      <c r="S16" s="114">
        <f t="shared" si="1"/>
        <v>27719.956619999997</v>
      </c>
      <c r="T16" s="115">
        <f t="shared" si="20"/>
        <v>185.42618714999998</v>
      </c>
      <c r="U16" s="116">
        <f t="shared" si="21"/>
        <v>247.23491619999996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7">
        <v>10</v>
      </c>
      <c r="B17" s="135">
        <f t="shared" si="8"/>
        <v>18813.988499999999</v>
      </c>
      <c r="C17" s="110">
        <f t="shared" si="9"/>
        <v>3762.7977000000001</v>
      </c>
      <c r="D17" s="110">
        <f t="shared" si="10"/>
        <v>3350.7665000000002</v>
      </c>
      <c r="E17" s="111">
        <f t="shared" si="11"/>
        <v>25927.5527</v>
      </c>
      <c r="F17" s="112">
        <f t="shared" si="12"/>
        <v>2097.6</v>
      </c>
      <c r="G17" s="112">
        <v>1000</v>
      </c>
      <c r="H17" s="114">
        <f t="shared" si="0"/>
        <v>29025.152699999999</v>
      </c>
      <c r="I17" s="115">
        <f t="shared" si="13"/>
        <v>194.45664525000001</v>
      </c>
      <c r="J17" s="116">
        <f t="shared" si="14"/>
        <v>259.27552700000001</v>
      </c>
      <c r="K17" s="16"/>
      <c r="L17" s="117">
        <v>10</v>
      </c>
      <c r="M17" s="135">
        <f t="shared" si="15"/>
        <v>18177.371500000001</v>
      </c>
      <c r="N17" s="110">
        <f t="shared" si="16"/>
        <v>3635.4743000000003</v>
      </c>
      <c r="O17" s="110">
        <f t="shared" si="17"/>
        <v>3237.3879999999999</v>
      </c>
      <c r="P17" s="111">
        <f t="shared" si="18"/>
        <v>25050.233800000002</v>
      </c>
      <c r="Q17" s="112">
        <f t="shared" si="19"/>
        <v>2022.85</v>
      </c>
      <c r="R17" s="112">
        <v>1000</v>
      </c>
      <c r="S17" s="114">
        <f t="shared" si="1"/>
        <v>28073.0838</v>
      </c>
      <c r="T17" s="115">
        <f t="shared" si="20"/>
        <v>187.87675350000001</v>
      </c>
      <c r="U17" s="116">
        <f t="shared" si="21"/>
        <v>250.50233800000001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7">
        <v>11</v>
      </c>
      <c r="B18" s="135">
        <f t="shared" si="8"/>
        <v>19059.388350000001</v>
      </c>
      <c r="C18" s="110">
        <f t="shared" si="9"/>
        <v>3811.8776699999999</v>
      </c>
      <c r="D18" s="110">
        <f t="shared" si="10"/>
        <v>3394.4721500000001</v>
      </c>
      <c r="E18" s="111">
        <f t="shared" si="11"/>
        <v>26265.738170000004</v>
      </c>
      <c r="F18" s="112">
        <f t="shared" si="12"/>
        <v>2124.96</v>
      </c>
      <c r="G18" s="112">
        <v>1000</v>
      </c>
      <c r="H18" s="114">
        <f t="shared" si="0"/>
        <v>29390.698170000003</v>
      </c>
      <c r="I18" s="115">
        <f t="shared" si="13"/>
        <v>196.99303627500001</v>
      </c>
      <c r="J18" s="116">
        <f t="shared" si="14"/>
        <v>262.65738170000003</v>
      </c>
      <c r="K18" s="16"/>
      <c r="L18" s="117">
        <v>11</v>
      </c>
      <c r="M18" s="135">
        <f t="shared" si="15"/>
        <v>18414.467649999999</v>
      </c>
      <c r="N18" s="110">
        <f t="shared" si="16"/>
        <v>3682.8935299999998</v>
      </c>
      <c r="O18" s="110">
        <f t="shared" si="17"/>
        <v>3279.6147999999998</v>
      </c>
      <c r="P18" s="111">
        <f t="shared" si="18"/>
        <v>25376.975979999999</v>
      </c>
      <c r="Q18" s="112">
        <f t="shared" si="19"/>
        <v>2049.2350000000001</v>
      </c>
      <c r="R18" s="112">
        <v>1000</v>
      </c>
      <c r="S18" s="114">
        <f t="shared" si="1"/>
        <v>28426.21098</v>
      </c>
      <c r="T18" s="115">
        <f t="shared" si="20"/>
        <v>190.32731985000001</v>
      </c>
      <c r="U18" s="116">
        <f t="shared" si="21"/>
        <v>253.7697598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7">
        <v>12</v>
      </c>
      <c r="B19" s="135">
        <f t="shared" si="8"/>
        <v>19304.788199999999</v>
      </c>
      <c r="C19" s="110">
        <f t="shared" si="9"/>
        <v>3860.9576399999996</v>
      </c>
      <c r="D19" s="110">
        <f t="shared" si="10"/>
        <v>3438.1777999999999</v>
      </c>
      <c r="E19" s="111">
        <f t="shared" si="11"/>
        <v>26603.923640000001</v>
      </c>
      <c r="F19" s="112">
        <f t="shared" si="12"/>
        <v>2152.3200000000002</v>
      </c>
      <c r="G19" s="112">
        <v>1000</v>
      </c>
      <c r="H19" s="114">
        <f t="shared" si="0"/>
        <v>29756.243640000001</v>
      </c>
      <c r="I19" s="115">
        <f t="shared" si="13"/>
        <v>199.52942730000001</v>
      </c>
      <c r="J19" s="116">
        <f t="shared" si="14"/>
        <v>266.03923639999999</v>
      </c>
      <c r="K19" s="16"/>
      <c r="L19" s="117">
        <v>12</v>
      </c>
      <c r="M19" s="135">
        <f t="shared" si="15"/>
        <v>18651.5638</v>
      </c>
      <c r="N19" s="110">
        <f t="shared" si="16"/>
        <v>3730.3127600000003</v>
      </c>
      <c r="O19" s="110">
        <f t="shared" si="17"/>
        <v>3321.8415999999997</v>
      </c>
      <c r="P19" s="111">
        <f t="shared" si="18"/>
        <v>25703.71816</v>
      </c>
      <c r="Q19" s="112">
        <f t="shared" si="19"/>
        <v>2075.62</v>
      </c>
      <c r="R19" s="112">
        <v>1000</v>
      </c>
      <c r="S19" s="114">
        <f t="shared" si="1"/>
        <v>28779.338159999999</v>
      </c>
      <c r="T19" s="115">
        <f t="shared" si="20"/>
        <v>192.77788620000001</v>
      </c>
      <c r="U19" s="116">
        <f t="shared" si="21"/>
        <v>257.0371816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7">
        <v>13</v>
      </c>
      <c r="B20" s="135">
        <f t="shared" si="8"/>
        <v>19550.188050000001</v>
      </c>
      <c r="C20" s="110">
        <f t="shared" si="9"/>
        <v>3910.0376099999999</v>
      </c>
      <c r="D20" s="110">
        <f t="shared" si="10"/>
        <v>3481.8834500000003</v>
      </c>
      <c r="E20" s="111">
        <f t="shared" si="11"/>
        <v>26942.109110000001</v>
      </c>
      <c r="F20" s="112">
        <f t="shared" si="12"/>
        <v>2179.6799999999998</v>
      </c>
      <c r="G20" s="112">
        <v>1000</v>
      </c>
      <c r="H20" s="114">
        <f t="shared" si="0"/>
        <v>30121.789110000002</v>
      </c>
      <c r="I20" s="115">
        <f t="shared" si="13"/>
        <v>202.06581832500001</v>
      </c>
      <c r="J20" s="116">
        <f t="shared" si="14"/>
        <v>269.42109110000001</v>
      </c>
      <c r="K20" s="16"/>
      <c r="L20" s="117">
        <v>13</v>
      </c>
      <c r="M20" s="135">
        <f t="shared" si="15"/>
        <v>18888.659950000001</v>
      </c>
      <c r="N20" s="110">
        <f t="shared" si="16"/>
        <v>3777.7319900000002</v>
      </c>
      <c r="O20" s="110">
        <f t="shared" si="17"/>
        <v>3364.0684000000001</v>
      </c>
      <c r="P20" s="111">
        <f t="shared" si="18"/>
        <v>26030.460340000001</v>
      </c>
      <c r="Q20" s="112">
        <f t="shared" si="19"/>
        <v>2102.0050000000001</v>
      </c>
      <c r="R20" s="112">
        <v>1000</v>
      </c>
      <c r="S20" s="114">
        <f t="shared" si="1"/>
        <v>29132.465340000002</v>
      </c>
      <c r="T20" s="115">
        <f t="shared" si="20"/>
        <v>195.22845255000001</v>
      </c>
      <c r="U20" s="116">
        <f t="shared" si="21"/>
        <v>260.30460340000002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7">
        <v>14</v>
      </c>
      <c r="B21" s="135">
        <f t="shared" si="8"/>
        <v>19795.587899999999</v>
      </c>
      <c r="C21" s="110">
        <f t="shared" si="9"/>
        <v>3959.1175799999996</v>
      </c>
      <c r="D21" s="110">
        <f t="shared" si="10"/>
        <v>3525.5891000000001</v>
      </c>
      <c r="E21" s="111">
        <f t="shared" si="11"/>
        <v>27280.294579999998</v>
      </c>
      <c r="F21" s="112">
        <f t="shared" si="12"/>
        <v>2207.04</v>
      </c>
      <c r="G21" s="112">
        <v>1000</v>
      </c>
      <c r="H21" s="114">
        <f t="shared" si="0"/>
        <v>30487.334579999999</v>
      </c>
      <c r="I21" s="115">
        <f t="shared" si="13"/>
        <v>204.60220934999998</v>
      </c>
      <c r="J21" s="116">
        <f t="shared" si="14"/>
        <v>272.80294579999997</v>
      </c>
      <c r="K21" s="16"/>
      <c r="L21" s="117">
        <v>14</v>
      </c>
      <c r="M21" s="135">
        <f t="shared" si="15"/>
        <v>19125.756099999999</v>
      </c>
      <c r="N21" s="110">
        <f t="shared" si="16"/>
        <v>3825.1512199999997</v>
      </c>
      <c r="O21" s="110">
        <f t="shared" si="17"/>
        <v>3406.2951999999996</v>
      </c>
      <c r="P21" s="111">
        <f t="shared" si="18"/>
        <v>26357.202519999999</v>
      </c>
      <c r="Q21" s="112">
        <f t="shared" si="19"/>
        <v>2128.39</v>
      </c>
      <c r="R21" s="112">
        <v>1000</v>
      </c>
      <c r="S21" s="114">
        <f t="shared" si="1"/>
        <v>29485.592519999998</v>
      </c>
      <c r="T21" s="115">
        <f t="shared" si="20"/>
        <v>197.67901889999999</v>
      </c>
      <c r="U21" s="116">
        <f t="shared" si="21"/>
        <v>263.57202519999998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7">
        <v>15</v>
      </c>
      <c r="B22" s="135">
        <f t="shared" si="8"/>
        <v>20040.98775</v>
      </c>
      <c r="C22" s="110">
        <f t="shared" si="9"/>
        <v>4008.1975499999999</v>
      </c>
      <c r="D22" s="110">
        <f t="shared" si="10"/>
        <v>3569.29475</v>
      </c>
      <c r="E22" s="111">
        <f t="shared" si="11"/>
        <v>27618.480050000002</v>
      </c>
      <c r="F22" s="112">
        <f t="shared" si="12"/>
        <v>2234.4</v>
      </c>
      <c r="G22" s="112">
        <v>1000</v>
      </c>
      <c r="H22" s="114">
        <f t="shared" si="0"/>
        <v>30852.880050000003</v>
      </c>
      <c r="I22" s="115">
        <f t="shared" si="13"/>
        <v>207.13860037500001</v>
      </c>
      <c r="J22" s="116">
        <f t="shared" si="14"/>
        <v>276.18480049999999</v>
      </c>
      <c r="K22" s="16"/>
      <c r="L22" s="117">
        <v>15</v>
      </c>
      <c r="M22" s="135">
        <f t="shared" si="15"/>
        <v>19362.85225</v>
      </c>
      <c r="N22" s="110">
        <f t="shared" si="16"/>
        <v>3872.5704499999997</v>
      </c>
      <c r="O22" s="110">
        <f t="shared" si="17"/>
        <v>3448.5219999999999</v>
      </c>
      <c r="P22" s="111">
        <f t="shared" si="18"/>
        <v>26683.9447</v>
      </c>
      <c r="Q22" s="112">
        <f t="shared" si="19"/>
        <v>2154.7750000000001</v>
      </c>
      <c r="R22" s="112">
        <v>1000</v>
      </c>
      <c r="S22" s="114">
        <f t="shared" si="1"/>
        <v>29838.719700000001</v>
      </c>
      <c r="T22" s="115">
        <f t="shared" si="20"/>
        <v>200.12958524999999</v>
      </c>
      <c r="U22" s="116">
        <f t="shared" si="21"/>
        <v>266.83944700000001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7">
        <v>16</v>
      </c>
      <c r="B23" s="135">
        <f t="shared" si="8"/>
        <v>20286.387599999998</v>
      </c>
      <c r="C23" s="110">
        <f t="shared" si="9"/>
        <v>4057.2775199999996</v>
      </c>
      <c r="D23" s="110">
        <f t="shared" si="10"/>
        <v>3613.0003999999999</v>
      </c>
      <c r="E23" s="111">
        <f t="shared" si="11"/>
        <v>27956.665519999999</v>
      </c>
      <c r="F23" s="112">
        <f t="shared" si="12"/>
        <v>2261.7600000000002</v>
      </c>
      <c r="G23" s="112">
        <v>1000</v>
      </c>
      <c r="H23" s="114">
        <f t="shared" si="0"/>
        <v>31218.425519999997</v>
      </c>
      <c r="I23" s="115">
        <f t="shared" si="13"/>
        <v>209.67499140000001</v>
      </c>
      <c r="J23" s="116">
        <f t="shared" si="14"/>
        <v>279.56665520000001</v>
      </c>
      <c r="K23" s="16"/>
      <c r="L23" s="117">
        <v>16</v>
      </c>
      <c r="M23" s="135">
        <f t="shared" si="15"/>
        <v>19599.948400000001</v>
      </c>
      <c r="N23" s="110">
        <f t="shared" si="16"/>
        <v>3919.9896800000001</v>
      </c>
      <c r="O23" s="110">
        <f t="shared" si="17"/>
        <v>3490.7487999999998</v>
      </c>
      <c r="P23" s="111">
        <f t="shared" si="18"/>
        <v>27010.686880000001</v>
      </c>
      <c r="Q23" s="112">
        <f t="shared" si="19"/>
        <v>2181.16</v>
      </c>
      <c r="R23" s="112">
        <v>1000</v>
      </c>
      <c r="S23" s="114">
        <f t="shared" si="1"/>
        <v>30191.846880000001</v>
      </c>
      <c r="T23" s="115">
        <f t="shared" si="20"/>
        <v>202.58015160000002</v>
      </c>
      <c r="U23" s="116">
        <f t="shared" si="21"/>
        <v>270.10686880000003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7">
        <v>17</v>
      </c>
      <c r="B24" s="135">
        <f t="shared" si="8"/>
        <v>20531.78745</v>
      </c>
      <c r="C24" s="110">
        <f t="shared" si="9"/>
        <v>4106.3574900000003</v>
      </c>
      <c r="D24" s="110">
        <f t="shared" si="10"/>
        <v>3656.7060499999998</v>
      </c>
      <c r="E24" s="111">
        <f t="shared" si="11"/>
        <v>28294.850989999999</v>
      </c>
      <c r="F24" s="112">
        <f t="shared" si="12"/>
        <v>2289.12</v>
      </c>
      <c r="G24" s="112">
        <v>1000</v>
      </c>
      <c r="H24" s="114">
        <f t="shared" si="0"/>
        <v>31583.970989999998</v>
      </c>
      <c r="I24" s="115">
        <f t="shared" si="13"/>
        <v>212.21138242499998</v>
      </c>
      <c r="J24" s="116">
        <f t="shared" si="14"/>
        <v>282.94850989999998</v>
      </c>
      <c r="K24" s="16"/>
      <c r="L24" s="117">
        <v>17</v>
      </c>
      <c r="M24" s="135">
        <f t="shared" si="15"/>
        <v>19837.044549999999</v>
      </c>
      <c r="N24" s="110">
        <f t="shared" si="16"/>
        <v>3967.4089099999997</v>
      </c>
      <c r="O24" s="110">
        <f t="shared" si="17"/>
        <v>3532.9755999999998</v>
      </c>
      <c r="P24" s="111">
        <f t="shared" si="18"/>
        <v>27337.429059999995</v>
      </c>
      <c r="Q24" s="112">
        <f t="shared" si="19"/>
        <v>2207.5450000000001</v>
      </c>
      <c r="R24" s="112">
        <v>1000</v>
      </c>
      <c r="S24" s="114">
        <f t="shared" si="1"/>
        <v>30544.974059999993</v>
      </c>
      <c r="T24" s="115">
        <f t="shared" si="20"/>
        <v>205.03071794999994</v>
      </c>
      <c r="U24" s="116">
        <f t="shared" si="21"/>
        <v>273.37429059999994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7">
        <v>18</v>
      </c>
      <c r="B25" s="135">
        <f t="shared" si="8"/>
        <v>20777.187299999998</v>
      </c>
      <c r="C25" s="110">
        <f t="shared" si="9"/>
        <v>4155.4374599999992</v>
      </c>
      <c r="D25" s="110">
        <f t="shared" si="10"/>
        <v>3700.4117000000001</v>
      </c>
      <c r="E25" s="111">
        <f t="shared" si="11"/>
        <v>28633.036459999999</v>
      </c>
      <c r="F25" s="112">
        <f t="shared" si="12"/>
        <v>2316.48</v>
      </c>
      <c r="G25" s="112">
        <v>1000</v>
      </c>
      <c r="H25" s="114">
        <f t="shared" si="0"/>
        <v>31949.516459999999</v>
      </c>
      <c r="I25" s="115">
        <f t="shared" si="13"/>
        <v>214.74777345000001</v>
      </c>
      <c r="J25" s="116">
        <f t="shared" si="14"/>
        <v>286.3303646</v>
      </c>
      <c r="K25" s="16"/>
      <c r="L25" s="117">
        <v>18</v>
      </c>
      <c r="M25" s="135">
        <f t="shared" si="15"/>
        <v>20074.1407</v>
      </c>
      <c r="N25" s="110">
        <f t="shared" si="16"/>
        <v>4014.8281400000001</v>
      </c>
      <c r="O25" s="110">
        <f t="shared" si="17"/>
        <v>3575.2024000000001</v>
      </c>
      <c r="P25" s="111">
        <f t="shared" si="18"/>
        <v>27664.171240000003</v>
      </c>
      <c r="Q25" s="112">
        <f t="shared" si="19"/>
        <v>2233.9299999999998</v>
      </c>
      <c r="R25" s="112">
        <v>1000</v>
      </c>
      <c r="S25" s="114">
        <f t="shared" si="1"/>
        <v>30898.101240000004</v>
      </c>
      <c r="T25" s="115">
        <f t="shared" si="20"/>
        <v>207.48128430000003</v>
      </c>
      <c r="U25" s="116">
        <f t="shared" si="21"/>
        <v>276.64171240000002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7">
        <v>19</v>
      </c>
      <c r="B26" s="135">
        <f t="shared" si="8"/>
        <v>21022.587149999999</v>
      </c>
      <c r="C26" s="110">
        <f t="shared" si="9"/>
        <v>4204.5174299999999</v>
      </c>
      <c r="D26" s="110">
        <f t="shared" si="10"/>
        <v>3744.11735</v>
      </c>
      <c r="E26" s="111">
        <f t="shared" si="11"/>
        <v>28971.22193</v>
      </c>
      <c r="F26" s="112">
        <f t="shared" si="12"/>
        <v>2343.84</v>
      </c>
      <c r="G26" s="112">
        <v>1000</v>
      </c>
      <c r="H26" s="114">
        <f t="shared" si="0"/>
        <v>32315.06193</v>
      </c>
      <c r="I26" s="115">
        <f t="shared" si="13"/>
        <v>217.28416447500001</v>
      </c>
      <c r="J26" s="116">
        <f t="shared" si="14"/>
        <v>289.71221930000002</v>
      </c>
      <c r="K26" s="16"/>
      <c r="L26" s="117">
        <v>19</v>
      </c>
      <c r="M26" s="135">
        <f t="shared" si="15"/>
        <v>20311.236850000001</v>
      </c>
      <c r="N26" s="110">
        <f t="shared" si="16"/>
        <v>4062.24737</v>
      </c>
      <c r="O26" s="110">
        <f t="shared" si="17"/>
        <v>3617.4291999999996</v>
      </c>
      <c r="P26" s="111">
        <f t="shared" si="18"/>
        <v>27990.913420000001</v>
      </c>
      <c r="Q26" s="112">
        <f t="shared" si="19"/>
        <v>2260.3150000000001</v>
      </c>
      <c r="R26" s="112">
        <v>1000</v>
      </c>
      <c r="S26" s="114">
        <f t="shared" si="1"/>
        <v>31251.228419999999</v>
      </c>
      <c r="T26" s="115">
        <f t="shared" si="20"/>
        <v>209.93185065</v>
      </c>
      <c r="U26" s="116">
        <f t="shared" si="21"/>
        <v>279.90913419999998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7">
        <v>20</v>
      </c>
      <c r="B27" s="135">
        <f t="shared" si="8"/>
        <v>21267.987000000001</v>
      </c>
      <c r="C27" s="110">
        <f t="shared" si="9"/>
        <v>4253.5973999999997</v>
      </c>
      <c r="D27" s="110">
        <f t="shared" si="10"/>
        <v>3787.8229999999999</v>
      </c>
      <c r="E27" s="111">
        <f t="shared" si="11"/>
        <v>29309.4074</v>
      </c>
      <c r="F27" s="112">
        <f t="shared" si="12"/>
        <v>2371.1999999999998</v>
      </c>
      <c r="G27" s="112">
        <v>1000</v>
      </c>
      <c r="H27" s="114">
        <f t="shared" si="0"/>
        <v>32680.607400000001</v>
      </c>
      <c r="I27" s="115">
        <f t="shared" si="13"/>
        <v>219.82055549999998</v>
      </c>
      <c r="J27" s="116">
        <f t="shared" si="14"/>
        <v>293.09407399999998</v>
      </c>
      <c r="K27" s="16"/>
      <c r="L27" s="117">
        <v>20</v>
      </c>
      <c r="M27" s="135">
        <f t="shared" si="15"/>
        <v>20548.332999999999</v>
      </c>
      <c r="N27" s="110">
        <f t="shared" si="16"/>
        <v>4109.6665999999996</v>
      </c>
      <c r="O27" s="110">
        <f t="shared" si="17"/>
        <v>3659.6559999999999</v>
      </c>
      <c r="P27" s="111">
        <f t="shared" si="18"/>
        <v>28317.655599999998</v>
      </c>
      <c r="Q27" s="112">
        <f t="shared" si="19"/>
        <v>2286.6999999999998</v>
      </c>
      <c r="R27" s="112">
        <v>1000</v>
      </c>
      <c r="S27" s="114">
        <f t="shared" si="1"/>
        <v>31604.355599999999</v>
      </c>
      <c r="T27" s="115">
        <f t="shared" si="20"/>
        <v>212.382417</v>
      </c>
      <c r="U27" s="116">
        <f t="shared" si="21"/>
        <v>283.17655600000001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7">
        <v>21</v>
      </c>
      <c r="B28" s="135">
        <f t="shared" si="8"/>
        <v>21513.386849999999</v>
      </c>
      <c r="C28" s="110">
        <f t="shared" si="9"/>
        <v>4302.6773699999994</v>
      </c>
      <c r="D28" s="110">
        <f t="shared" si="10"/>
        <v>3831.5286500000002</v>
      </c>
      <c r="E28" s="111">
        <f t="shared" si="11"/>
        <v>29647.59287</v>
      </c>
      <c r="F28" s="112">
        <f t="shared" si="12"/>
        <v>2398.56</v>
      </c>
      <c r="G28" s="112">
        <v>1000</v>
      </c>
      <c r="H28" s="114">
        <f t="shared" si="0"/>
        <v>33046.152870000005</v>
      </c>
      <c r="I28" s="115">
        <f t="shared" si="13"/>
        <v>222.35694652500001</v>
      </c>
      <c r="J28" s="116">
        <f t="shared" si="14"/>
        <v>296.4759287</v>
      </c>
      <c r="K28" s="16"/>
      <c r="L28" s="117">
        <v>21</v>
      </c>
      <c r="M28" s="135">
        <f t="shared" si="15"/>
        <v>20785.42915</v>
      </c>
      <c r="N28" s="110">
        <f t="shared" si="16"/>
        <v>4157.08583</v>
      </c>
      <c r="O28" s="110">
        <f t="shared" si="17"/>
        <v>3701.8827999999999</v>
      </c>
      <c r="P28" s="111">
        <f t="shared" si="18"/>
        <v>28644.397779999999</v>
      </c>
      <c r="Q28" s="112">
        <f t="shared" si="19"/>
        <v>2313.085</v>
      </c>
      <c r="R28" s="112">
        <v>1000</v>
      </c>
      <c r="S28" s="114">
        <f t="shared" si="1"/>
        <v>31957.482779999998</v>
      </c>
      <c r="T28" s="115">
        <f t="shared" si="20"/>
        <v>214.83298334999998</v>
      </c>
      <c r="U28" s="116">
        <f t="shared" si="21"/>
        <v>286.44397779999997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7">
        <v>22</v>
      </c>
      <c r="B29" s="135">
        <f t="shared" si="8"/>
        <v>21758.786700000001</v>
      </c>
      <c r="C29" s="110">
        <f t="shared" si="9"/>
        <v>4351.7573400000001</v>
      </c>
      <c r="D29" s="110">
        <f t="shared" si="10"/>
        <v>3875.2343000000001</v>
      </c>
      <c r="E29" s="111">
        <f t="shared" si="11"/>
        <v>29985.778340000001</v>
      </c>
      <c r="F29" s="112">
        <f t="shared" si="12"/>
        <v>2425.92</v>
      </c>
      <c r="G29" s="112">
        <v>1000</v>
      </c>
      <c r="H29" s="114">
        <f t="shared" si="0"/>
        <v>33411.698340000003</v>
      </c>
      <c r="I29" s="115">
        <f t="shared" si="13"/>
        <v>224.89333755000001</v>
      </c>
      <c r="J29" s="116">
        <f t="shared" si="14"/>
        <v>299.85778340000002</v>
      </c>
      <c r="K29" s="16"/>
      <c r="L29" s="117">
        <v>22</v>
      </c>
      <c r="M29" s="135">
        <f t="shared" si="15"/>
        <v>21022.525300000001</v>
      </c>
      <c r="N29" s="110">
        <f t="shared" si="16"/>
        <v>4204.5050600000004</v>
      </c>
      <c r="O29" s="110">
        <f t="shared" si="17"/>
        <v>3744.1095999999998</v>
      </c>
      <c r="P29" s="111">
        <f t="shared" si="18"/>
        <v>28971.13996</v>
      </c>
      <c r="Q29" s="112">
        <f t="shared" si="19"/>
        <v>2339.4699999999998</v>
      </c>
      <c r="R29" s="112">
        <v>1000</v>
      </c>
      <c r="S29" s="114">
        <f t="shared" si="1"/>
        <v>32310.609960000002</v>
      </c>
      <c r="T29" s="115">
        <f t="shared" si="20"/>
        <v>217.28354969999998</v>
      </c>
      <c r="U29" s="116">
        <f t="shared" si="21"/>
        <v>289.71139959999999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7">
        <v>23</v>
      </c>
      <c r="B30" s="135">
        <f t="shared" si="8"/>
        <v>22004.186549999999</v>
      </c>
      <c r="C30" s="110">
        <f t="shared" si="9"/>
        <v>4400.8373099999999</v>
      </c>
      <c r="D30" s="110">
        <f t="shared" si="10"/>
        <v>3918.93995</v>
      </c>
      <c r="E30" s="111">
        <f t="shared" si="11"/>
        <v>30323.963809999997</v>
      </c>
      <c r="F30" s="112">
        <f t="shared" si="12"/>
        <v>2453.2799999999997</v>
      </c>
      <c r="G30" s="112">
        <v>1000</v>
      </c>
      <c r="H30" s="114">
        <f t="shared" si="0"/>
        <v>33777.24381</v>
      </c>
      <c r="I30" s="115">
        <f t="shared" si="13"/>
        <v>227.42972857499998</v>
      </c>
      <c r="J30" s="116">
        <f t="shared" si="14"/>
        <v>303.23963809999998</v>
      </c>
      <c r="K30" s="16"/>
      <c r="L30" s="117">
        <v>23</v>
      </c>
      <c r="M30" s="135">
        <f t="shared" si="15"/>
        <v>21259.621449999999</v>
      </c>
      <c r="N30" s="110">
        <f t="shared" si="16"/>
        <v>4251.9242899999999</v>
      </c>
      <c r="O30" s="110">
        <f t="shared" si="17"/>
        <v>3786.3363999999997</v>
      </c>
      <c r="P30" s="111">
        <f t="shared" si="18"/>
        <v>29297.882139999998</v>
      </c>
      <c r="Q30" s="112">
        <f t="shared" si="19"/>
        <v>2365.855</v>
      </c>
      <c r="R30" s="112">
        <v>1000</v>
      </c>
      <c r="S30" s="114">
        <f t="shared" si="1"/>
        <v>32663.737139999997</v>
      </c>
      <c r="T30" s="115">
        <f t="shared" si="20"/>
        <v>219.73411604999995</v>
      </c>
      <c r="U30" s="116">
        <f t="shared" si="21"/>
        <v>292.97882139999996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>
      <c r="A31" s="117">
        <v>24</v>
      </c>
      <c r="B31" s="135">
        <f t="shared" si="8"/>
        <v>22249.5864</v>
      </c>
      <c r="C31" s="110">
        <f t="shared" si="9"/>
        <v>4449.9172799999997</v>
      </c>
      <c r="D31" s="110">
        <f t="shared" si="10"/>
        <v>3962.6455999999998</v>
      </c>
      <c r="E31" s="111">
        <f t="shared" si="11"/>
        <v>30662.149280000001</v>
      </c>
      <c r="F31" s="112">
        <f t="shared" si="12"/>
        <v>2480.64</v>
      </c>
      <c r="G31" s="112">
        <v>1000</v>
      </c>
      <c r="H31" s="114">
        <f t="shared" si="0"/>
        <v>34142.789280000005</v>
      </c>
      <c r="I31" s="115">
        <f t="shared" si="13"/>
        <v>229.96611960000001</v>
      </c>
      <c r="J31" s="116">
        <f t="shared" si="14"/>
        <v>306.6214928</v>
      </c>
      <c r="K31" s="16"/>
      <c r="L31" s="117">
        <v>24</v>
      </c>
      <c r="M31" s="135">
        <f t="shared" si="15"/>
        <v>21496.7176</v>
      </c>
      <c r="N31" s="110">
        <f t="shared" si="16"/>
        <v>4299.3435200000004</v>
      </c>
      <c r="O31" s="110">
        <f t="shared" si="17"/>
        <v>3828.5631999999996</v>
      </c>
      <c r="P31" s="111">
        <f t="shared" si="18"/>
        <v>29624.624319999999</v>
      </c>
      <c r="Q31" s="112">
        <f t="shared" si="19"/>
        <v>2392.2399999999998</v>
      </c>
      <c r="R31" s="112">
        <v>1000</v>
      </c>
      <c r="S31" s="114">
        <f t="shared" si="1"/>
        <v>33016.864320000001</v>
      </c>
      <c r="T31" s="115">
        <f t="shared" si="20"/>
        <v>222.18468239999999</v>
      </c>
      <c r="U31" s="116">
        <f t="shared" si="21"/>
        <v>296.24624319999998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s="17" customFormat="1" ht="21.95" customHeight="1" thickBot="1">
      <c r="A32" s="119">
        <v>25</v>
      </c>
      <c r="B32" s="139">
        <f t="shared" si="8"/>
        <v>22494.986249999998</v>
      </c>
      <c r="C32" s="120">
        <f t="shared" si="9"/>
        <v>4498.9972499999994</v>
      </c>
      <c r="D32" s="120">
        <f t="shared" si="10"/>
        <v>4006.3512499999997</v>
      </c>
      <c r="E32" s="121">
        <f t="shared" si="11"/>
        <v>31000.334749999998</v>
      </c>
      <c r="F32" s="122">
        <f t="shared" si="12"/>
        <v>2508</v>
      </c>
      <c r="G32" s="122">
        <v>1000</v>
      </c>
      <c r="H32" s="124">
        <f t="shared" si="0"/>
        <v>34508.334749999995</v>
      </c>
      <c r="I32" s="125">
        <f t="shared" si="13"/>
        <v>232.50251062499996</v>
      </c>
      <c r="J32" s="126">
        <f t="shared" si="14"/>
        <v>310.00334749999996</v>
      </c>
      <c r="K32" s="86"/>
      <c r="L32" s="119">
        <v>25</v>
      </c>
      <c r="M32" s="139">
        <f t="shared" si="15"/>
        <v>21733.813750000001</v>
      </c>
      <c r="N32" s="120">
        <f t="shared" si="16"/>
        <v>4346.7627499999999</v>
      </c>
      <c r="O32" s="120">
        <f t="shared" si="17"/>
        <v>3870.79</v>
      </c>
      <c r="P32" s="121">
        <f t="shared" si="18"/>
        <v>29951.366500000004</v>
      </c>
      <c r="Q32" s="122">
        <f t="shared" si="19"/>
        <v>2418.625</v>
      </c>
      <c r="R32" s="122">
        <v>1000</v>
      </c>
      <c r="S32" s="124">
        <f t="shared" si="1"/>
        <v>33369.991500000004</v>
      </c>
      <c r="T32" s="125">
        <f t="shared" si="20"/>
        <v>224.63524875000004</v>
      </c>
      <c r="U32" s="126">
        <f t="shared" si="21"/>
        <v>299.51366500000006</v>
      </c>
      <c r="V32" s="86"/>
      <c r="W32" s="22"/>
      <c r="X32" s="22"/>
      <c r="Y32" s="23"/>
      <c r="Z32" s="23"/>
      <c r="AA32" s="24"/>
      <c r="AB32" s="22"/>
      <c r="AC32" s="22"/>
      <c r="AD32" s="25"/>
    </row>
    <row r="33" spans="1:30" ht="14.25" hidden="1" customHeight="1">
      <c r="C33" s="52">
        <f t="shared" ref="C33:C34" si="22">B33*19.042%</f>
        <v>0</v>
      </c>
      <c r="D33" s="52">
        <f t="shared" ref="D33:D34" si="23">(B33+C33)*19.9934%</f>
        <v>0</v>
      </c>
      <c r="E33" s="7"/>
      <c r="F33" s="7"/>
      <c r="G33" s="7"/>
      <c r="H33" s="7"/>
      <c r="I33" s="7"/>
      <c r="J33" s="7"/>
      <c r="M33" s="52">
        <f t="shared" si="15"/>
        <v>15806.41</v>
      </c>
      <c r="N33" s="53">
        <f t="shared" si="16"/>
        <v>3161.2820000000002</v>
      </c>
      <c r="O33" s="53">
        <f t="shared" si="17"/>
        <v>2815.12</v>
      </c>
      <c r="P33" s="106">
        <f t="shared" si="18"/>
        <v>21782.811999999998</v>
      </c>
      <c r="Q33" s="107">
        <f t="shared" si="19"/>
        <v>1759</v>
      </c>
      <c r="R33" s="107">
        <v>1000</v>
      </c>
      <c r="S33" s="103">
        <f t="shared" si="1"/>
        <v>24541.811999999998</v>
      </c>
      <c r="T33" s="104">
        <f t="shared" si="20"/>
        <v>163.37108999999998</v>
      </c>
      <c r="U33" s="105">
        <f t="shared" si="21"/>
        <v>217.82811999999998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 ht="13.5" hidden="1" thickBot="1">
      <c r="C34" s="27">
        <f t="shared" si="22"/>
        <v>0</v>
      </c>
      <c r="D34" s="27">
        <f t="shared" si="23"/>
        <v>0</v>
      </c>
      <c r="E34" s="7"/>
      <c r="F34" s="7"/>
      <c r="G34" s="7"/>
      <c r="H34" s="7"/>
      <c r="I34" s="7"/>
      <c r="J34" s="7"/>
      <c r="M34" s="29">
        <f t="shared" si="15"/>
        <v>15806.41</v>
      </c>
      <c r="N34" s="51">
        <f t="shared" si="16"/>
        <v>3161.2820000000002</v>
      </c>
      <c r="O34" s="51">
        <f t="shared" si="17"/>
        <v>2815.12</v>
      </c>
      <c r="P34" s="57">
        <f t="shared" si="18"/>
        <v>21782.811999999998</v>
      </c>
      <c r="Q34" s="96">
        <f t="shared" si="19"/>
        <v>1759</v>
      </c>
      <c r="R34" s="96">
        <v>1000</v>
      </c>
      <c r="S34" s="102">
        <f t="shared" si="1"/>
        <v>24541.811999999998</v>
      </c>
      <c r="T34" s="30">
        <f t="shared" si="20"/>
        <v>163.37108999999998</v>
      </c>
      <c r="U34" s="50">
        <f t="shared" si="21"/>
        <v>217.82811999999998</v>
      </c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85"/>
      <c r="B35" s="85"/>
      <c r="C35" s="85"/>
      <c r="D35" s="85"/>
      <c r="E35" s="85"/>
      <c r="F35" s="85"/>
      <c r="G35" s="85"/>
      <c r="H35" s="85"/>
      <c r="I35" s="45"/>
      <c r="J35" s="45"/>
      <c r="L35" s="85"/>
      <c r="M35" s="85"/>
      <c r="N35" s="85"/>
      <c r="O35" s="85"/>
      <c r="P35" s="85"/>
      <c r="Q35" s="85"/>
      <c r="R35" s="85"/>
      <c r="S35" s="8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40" spans="1:30">
      <c r="B40" s="84"/>
      <c r="C40" s="84"/>
      <c r="D40" s="84"/>
      <c r="E40" s="84"/>
      <c r="F40" s="84"/>
      <c r="G40" s="84"/>
      <c r="H40" s="84"/>
      <c r="I40" s="84"/>
      <c r="J40" s="84"/>
      <c r="M40" s="84"/>
      <c r="N40" s="84"/>
      <c r="O40" s="84"/>
      <c r="P40" s="84"/>
      <c r="Q40" s="84"/>
      <c r="R40" s="84"/>
      <c r="S40" s="84"/>
      <c r="T40" s="84"/>
      <c r="U40" s="84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opLeftCell="A2" workbookViewId="0">
      <selection activeCell="B7" sqref="B7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9" style="3" customWidth="1"/>
    <col min="7" max="7" width="8.7109375" style="3" customWidth="1"/>
    <col min="8" max="8" width="10.28515625" style="3" customWidth="1"/>
    <col min="9" max="10" width="7.7109375" style="3" customWidth="1"/>
    <col min="11" max="11" width="23.5703125" customWidth="1"/>
    <col min="12" max="12" width="7.7109375" customWidth="1"/>
    <col min="13" max="13" width="8.7109375" customWidth="1"/>
    <col min="14" max="15" width="7.7109375" customWidth="1"/>
    <col min="16" max="16" width="10.5703125" style="3" customWidth="1"/>
    <col min="17" max="17" width="8.42578125" style="3" customWidth="1"/>
    <col min="18" max="18" width="8.7109375" style="3" customWidth="1"/>
    <col min="19" max="19" width="10.7109375" style="3" customWidth="1"/>
    <col min="20" max="20" width="7.7109375" style="2" customWidth="1"/>
    <col min="21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54" t="s">
        <v>41</v>
      </c>
      <c r="L2" s="54" t="s">
        <v>41</v>
      </c>
    </row>
    <row r="3" spans="1:30" ht="13.5" thickBot="1">
      <c r="A3" s="26" t="s">
        <v>24</v>
      </c>
      <c r="U3" s="26" t="s">
        <v>35</v>
      </c>
    </row>
    <row r="4" spans="1:30" ht="16.5" thickBot="1">
      <c r="A4" s="3" t="s">
        <v>16</v>
      </c>
      <c r="G4" s="55" t="str">
        <f>+'Maq A'!J2</f>
        <v>ENERO a DICIEMBRE 2018</v>
      </c>
      <c r="H4" s="95"/>
      <c r="I4" s="100"/>
      <c r="J4" s="58"/>
      <c r="K4" s="5"/>
      <c r="L4" s="3" t="s">
        <v>10</v>
      </c>
      <c r="R4" s="55" t="str">
        <f>+'Maq A'!J2</f>
        <v>ENERO a DICIEMBRE 2018</v>
      </c>
      <c r="S4" s="95"/>
      <c r="T4" s="100"/>
      <c r="U4" s="58"/>
      <c r="V4" s="19"/>
      <c r="W4" s="20"/>
      <c r="X4" s="4"/>
      <c r="Y4" s="5"/>
      <c r="Z4" s="8"/>
      <c r="AA4" s="8"/>
      <c r="AB4" s="5"/>
      <c r="AC4" s="5"/>
      <c r="AD4" s="5"/>
    </row>
    <row r="5" spans="1:30" ht="21" customHeight="1" thickBot="1">
      <c r="T5" s="8"/>
      <c r="U5" s="5"/>
      <c r="V5" s="19"/>
      <c r="W5" s="20"/>
      <c r="X5" s="4"/>
      <c r="Y5" s="5"/>
      <c r="Z5" s="8"/>
      <c r="AA5" s="8"/>
      <c r="AB5" s="5"/>
      <c r="AC5" s="5"/>
      <c r="AD5" s="5"/>
    </row>
    <row r="6" spans="1:30" s="11" customFormat="1" ht="24.75" customHeight="1">
      <c r="A6" s="127" t="s">
        <v>2</v>
      </c>
      <c r="B6" s="128" t="s">
        <v>1</v>
      </c>
      <c r="C6" s="129" t="s">
        <v>3</v>
      </c>
      <c r="D6" s="129" t="s">
        <v>4</v>
      </c>
      <c r="E6" s="130" t="s">
        <v>53</v>
      </c>
      <c r="F6" s="128" t="s">
        <v>51</v>
      </c>
      <c r="G6" s="128" t="s">
        <v>57</v>
      </c>
      <c r="H6" s="130" t="s">
        <v>5</v>
      </c>
      <c r="I6" s="128" t="s">
        <v>39</v>
      </c>
      <c r="J6" s="131" t="s">
        <v>40</v>
      </c>
      <c r="K6" s="15"/>
      <c r="L6" s="127" t="s">
        <v>2</v>
      </c>
      <c r="M6" s="128" t="s">
        <v>1</v>
      </c>
      <c r="N6" s="129" t="s">
        <v>3</v>
      </c>
      <c r="O6" s="129" t="s">
        <v>4</v>
      </c>
      <c r="P6" s="130" t="s">
        <v>53</v>
      </c>
      <c r="Q6" s="128" t="s">
        <v>51</v>
      </c>
      <c r="R6" s="128" t="s">
        <v>57</v>
      </c>
      <c r="S6" s="130" t="s">
        <v>5</v>
      </c>
      <c r="T6" s="128" t="s">
        <v>39</v>
      </c>
      <c r="U6" s="131" t="s">
        <v>40</v>
      </c>
      <c r="V6" s="18"/>
      <c r="W6" s="18"/>
      <c r="X6" s="18"/>
      <c r="Y6" s="18"/>
      <c r="Z6" s="18"/>
      <c r="AA6" s="18"/>
      <c r="AB6" s="18"/>
      <c r="AC6" s="18"/>
      <c r="AD6" s="21"/>
    </row>
    <row r="7" spans="1:30" s="39" customFormat="1" ht="21.95" customHeight="1">
      <c r="A7" s="40" t="s">
        <v>6</v>
      </c>
      <c r="B7" s="110">
        <v>16411.810000000001</v>
      </c>
      <c r="C7" s="110">
        <f>B7*20/100</f>
        <v>3282.3620000000001</v>
      </c>
      <c r="D7" s="110">
        <v>2922.94</v>
      </c>
      <c r="E7" s="111">
        <f>SUM(B7:D7)</f>
        <v>22617.112000000001</v>
      </c>
      <c r="F7" s="112">
        <v>1829</v>
      </c>
      <c r="G7" s="112">
        <v>1000</v>
      </c>
      <c r="H7" s="114">
        <f t="shared" ref="H7:H32" si="0">SUM(E7:G7)</f>
        <v>25446.112000000001</v>
      </c>
      <c r="I7" s="115">
        <f>E7/200*1.5</f>
        <v>169.62834000000001</v>
      </c>
      <c r="J7" s="116">
        <f>E7/200*2</f>
        <v>226.17112</v>
      </c>
      <c r="K7" s="22"/>
      <c r="L7" s="40" t="s">
        <v>6</v>
      </c>
      <c r="M7" s="110">
        <v>16264.51</v>
      </c>
      <c r="N7" s="110">
        <f>M7*20/100</f>
        <v>3252.902</v>
      </c>
      <c r="O7" s="110">
        <v>2896.71</v>
      </c>
      <c r="P7" s="111">
        <f>SUM(M7:O7)</f>
        <v>22414.121999999999</v>
      </c>
      <c r="Q7" s="112">
        <v>1812</v>
      </c>
      <c r="R7" s="112">
        <v>1000</v>
      </c>
      <c r="S7" s="114">
        <f t="shared" ref="S7:S34" si="1">SUM(P7:R7)</f>
        <v>25226.121999999999</v>
      </c>
      <c r="T7" s="115">
        <f>P7/200*1.5</f>
        <v>168.10591500000001</v>
      </c>
      <c r="U7" s="116">
        <f>P7/200*2</f>
        <v>224.14122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7">
        <v>1</v>
      </c>
      <c r="B8" s="135">
        <f>($B$7*1.5%*A8)+$B$7</f>
        <v>16657.987150000001</v>
      </c>
      <c r="C8" s="110">
        <f t="shared" ref="C8" si="2">B8*20/100</f>
        <v>3331.5974300000003</v>
      </c>
      <c r="D8" s="110">
        <f>+$D$7+$D$7*0.015*A8</f>
        <v>2966.7840999999999</v>
      </c>
      <c r="E8" s="111">
        <f>SUM(B8:D8)</f>
        <v>22956.368680000003</v>
      </c>
      <c r="F8" s="112">
        <f>+$F$7+$F$7*0.015*A8</f>
        <v>1856.4349999999999</v>
      </c>
      <c r="G8" s="112">
        <v>1000</v>
      </c>
      <c r="H8" s="114">
        <f t="shared" si="0"/>
        <v>25812.803680000005</v>
      </c>
      <c r="I8" s="115">
        <f t="shared" ref="I8" si="3">E8/200*1.5</f>
        <v>172.17276510000002</v>
      </c>
      <c r="J8" s="116">
        <f t="shared" ref="J8" si="4">E8/200*2</f>
        <v>229.56368680000003</v>
      </c>
      <c r="K8" s="16"/>
      <c r="L8" s="117">
        <v>1</v>
      </c>
      <c r="M8" s="135">
        <f>($M$7*1.5%*L8)+$M$7</f>
        <v>16508.477650000001</v>
      </c>
      <c r="N8" s="110">
        <f t="shared" ref="N8" si="5">M8*20/100</f>
        <v>3301.69553</v>
      </c>
      <c r="O8" s="110">
        <f>+$O$7+$O$7*0.015*L8</f>
        <v>2940.1606499999998</v>
      </c>
      <c r="P8" s="111">
        <f>SUM(M8:O8)</f>
        <v>22750.333830000003</v>
      </c>
      <c r="Q8" s="112">
        <f>+$Q$7+$Q$7*0.015*L8</f>
        <v>1839.18</v>
      </c>
      <c r="R8" s="112">
        <v>1000</v>
      </c>
      <c r="S8" s="114">
        <f t="shared" si="1"/>
        <v>25589.513830000004</v>
      </c>
      <c r="T8" s="115">
        <f t="shared" ref="T8" si="6">P8/200*1.5</f>
        <v>170.62750372500003</v>
      </c>
      <c r="U8" s="116">
        <f t="shared" ref="U8" si="7">P8/200*2</f>
        <v>227.50333830000002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7">
        <v>2</v>
      </c>
      <c r="B9" s="135">
        <f t="shared" ref="B9:B32" si="8">($B$7*1.5%*A9)+$B$7</f>
        <v>16904.1643</v>
      </c>
      <c r="C9" s="110">
        <f t="shared" ref="C9:C32" si="9">B9*20/100</f>
        <v>3380.8328600000004</v>
      </c>
      <c r="D9" s="110">
        <f t="shared" ref="D9:D32" si="10">+$D$7+$D$7*0.015*A9</f>
        <v>3010.6282000000001</v>
      </c>
      <c r="E9" s="111">
        <f t="shared" ref="E9:E32" si="11">SUM(B9:D9)</f>
        <v>23295.625359999998</v>
      </c>
      <c r="F9" s="112">
        <f t="shared" ref="F9:F32" si="12">+$F$7+$F$7*0.015*A9</f>
        <v>1883.87</v>
      </c>
      <c r="G9" s="112">
        <v>1000</v>
      </c>
      <c r="H9" s="114">
        <f t="shared" si="0"/>
        <v>26179.495359999997</v>
      </c>
      <c r="I9" s="115">
        <f t="shared" ref="I9:I32" si="13">E9/200*1.5</f>
        <v>174.71719019999998</v>
      </c>
      <c r="J9" s="116">
        <f t="shared" ref="J9:J32" si="14">E9/200*2</f>
        <v>232.95625359999997</v>
      </c>
      <c r="K9" s="16"/>
      <c r="L9" s="117">
        <v>2</v>
      </c>
      <c r="M9" s="135">
        <f t="shared" ref="M9:M34" si="15">($M$7*1.5%*L9)+$M$7</f>
        <v>16752.445299999999</v>
      </c>
      <c r="N9" s="110">
        <f t="shared" ref="N9:N34" si="16">M9*20/100</f>
        <v>3350.4890599999994</v>
      </c>
      <c r="O9" s="110">
        <f t="shared" ref="O9:O34" si="17">+$O$7+$O$7*0.015*L9</f>
        <v>2983.6113</v>
      </c>
      <c r="P9" s="111">
        <f t="shared" ref="P9:P34" si="18">SUM(M9:O9)</f>
        <v>23086.54566</v>
      </c>
      <c r="Q9" s="112">
        <f t="shared" ref="Q9:Q34" si="19">+$Q$7+$Q$7*0.015*L9</f>
        <v>1866.36</v>
      </c>
      <c r="R9" s="112">
        <v>1000</v>
      </c>
      <c r="S9" s="114">
        <f t="shared" si="1"/>
        <v>25952.90566</v>
      </c>
      <c r="T9" s="115">
        <f t="shared" ref="T9:T34" si="20">P9/200*1.5</f>
        <v>173.14909244999998</v>
      </c>
      <c r="U9" s="116">
        <f t="shared" ref="U9:U34" si="21">P9/200*2</f>
        <v>230.86545659999999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7">
        <v>3</v>
      </c>
      <c r="B10" s="135">
        <f t="shared" si="8"/>
        <v>17150.34145</v>
      </c>
      <c r="C10" s="110">
        <f t="shared" si="9"/>
        <v>3430.0682900000002</v>
      </c>
      <c r="D10" s="110">
        <f t="shared" si="10"/>
        <v>3054.4722999999999</v>
      </c>
      <c r="E10" s="111">
        <f t="shared" si="11"/>
        <v>23634.88204</v>
      </c>
      <c r="F10" s="112">
        <f t="shared" si="12"/>
        <v>1911.3050000000001</v>
      </c>
      <c r="G10" s="112">
        <v>1000</v>
      </c>
      <c r="H10" s="114">
        <f t="shared" si="0"/>
        <v>26546.187040000001</v>
      </c>
      <c r="I10" s="115">
        <f t="shared" si="13"/>
        <v>177.26161529999999</v>
      </c>
      <c r="J10" s="116">
        <f t="shared" si="14"/>
        <v>236.34882039999999</v>
      </c>
      <c r="K10" s="16"/>
      <c r="L10" s="117">
        <v>3</v>
      </c>
      <c r="M10" s="135">
        <f t="shared" si="15"/>
        <v>16996.412950000002</v>
      </c>
      <c r="N10" s="110">
        <f t="shared" si="16"/>
        <v>3399.2825900000003</v>
      </c>
      <c r="O10" s="110">
        <f t="shared" si="17"/>
        <v>3027.0619500000003</v>
      </c>
      <c r="P10" s="111">
        <f t="shared" si="18"/>
        <v>23422.75749</v>
      </c>
      <c r="Q10" s="112">
        <f t="shared" si="19"/>
        <v>1893.54</v>
      </c>
      <c r="R10" s="112">
        <v>1000</v>
      </c>
      <c r="S10" s="114">
        <f t="shared" si="1"/>
        <v>26316.297490000001</v>
      </c>
      <c r="T10" s="115">
        <f t="shared" si="20"/>
        <v>175.670681175</v>
      </c>
      <c r="U10" s="116">
        <f t="shared" si="21"/>
        <v>234.22757490000001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7">
        <v>4</v>
      </c>
      <c r="B11" s="135">
        <f t="shared" si="8"/>
        <v>17396.518600000003</v>
      </c>
      <c r="C11" s="110">
        <f t="shared" si="9"/>
        <v>3479.3037200000008</v>
      </c>
      <c r="D11" s="110">
        <f t="shared" si="10"/>
        <v>3098.3164000000002</v>
      </c>
      <c r="E11" s="111">
        <f t="shared" si="11"/>
        <v>23974.138720000003</v>
      </c>
      <c r="F11" s="112">
        <f t="shared" si="12"/>
        <v>1938.74</v>
      </c>
      <c r="G11" s="112">
        <v>1000</v>
      </c>
      <c r="H11" s="114">
        <f t="shared" si="0"/>
        <v>26912.878720000004</v>
      </c>
      <c r="I11" s="115">
        <f t="shared" si="13"/>
        <v>179.80604040000003</v>
      </c>
      <c r="J11" s="116">
        <f t="shared" si="14"/>
        <v>239.74138720000002</v>
      </c>
      <c r="K11" s="16"/>
      <c r="L11" s="117">
        <v>4</v>
      </c>
      <c r="M11" s="135">
        <f t="shared" si="15"/>
        <v>17240.3806</v>
      </c>
      <c r="N11" s="110">
        <f t="shared" si="16"/>
        <v>3448.0761200000002</v>
      </c>
      <c r="O11" s="110">
        <f t="shared" si="17"/>
        <v>3070.5126</v>
      </c>
      <c r="P11" s="111">
        <f t="shared" si="18"/>
        <v>23758.969320000004</v>
      </c>
      <c r="Q11" s="112">
        <f t="shared" si="19"/>
        <v>1920.72</v>
      </c>
      <c r="R11" s="112">
        <v>1000</v>
      </c>
      <c r="S11" s="114">
        <f t="shared" si="1"/>
        <v>26679.689320000005</v>
      </c>
      <c r="T11" s="115">
        <f t="shared" si="20"/>
        <v>178.19226990000001</v>
      </c>
      <c r="U11" s="116">
        <f t="shared" si="21"/>
        <v>237.58969320000003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7">
        <v>5</v>
      </c>
      <c r="B12" s="135">
        <f t="shared" si="8"/>
        <v>17642.695750000003</v>
      </c>
      <c r="C12" s="110">
        <f t="shared" si="9"/>
        <v>3528.5391500000005</v>
      </c>
      <c r="D12" s="110">
        <f t="shared" si="10"/>
        <v>3142.1605</v>
      </c>
      <c r="E12" s="111">
        <f t="shared" si="11"/>
        <v>24313.395400000001</v>
      </c>
      <c r="F12" s="112">
        <f t="shared" si="12"/>
        <v>1966.175</v>
      </c>
      <c r="G12" s="112">
        <v>1000</v>
      </c>
      <c r="H12" s="114">
        <f t="shared" si="0"/>
        <v>27279.570400000001</v>
      </c>
      <c r="I12" s="115">
        <f t="shared" si="13"/>
        <v>182.35046550000001</v>
      </c>
      <c r="J12" s="116">
        <f t="shared" si="14"/>
        <v>243.13395400000002</v>
      </c>
      <c r="K12" s="16"/>
      <c r="L12" s="117">
        <v>5</v>
      </c>
      <c r="M12" s="135">
        <f t="shared" si="15"/>
        <v>17484.348249999999</v>
      </c>
      <c r="N12" s="110">
        <f t="shared" si="16"/>
        <v>3496.8696499999996</v>
      </c>
      <c r="O12" s="110">
        <f t="shared" si="17"/>
        <v>3113.9632499999998</v>
      </c>
      <c r="P12" s="111">
        <f t="shared" si="18"/>
        <v>24095.18115</v>
      </c>
      <c r="Q12" s="112">
        <f t="shared" si="19"/>
        <v>1947.9</v>
      </c>
      <c r="R12" s="112">
        <v>1000</v>
      </c>
      <c r="S12" s="114">
        <f t="shared" si="1"/>
        <v>27043.081150000002</v>
      </c>
      <c r="T12" s="115">
        <f t="shared" si="20"/>
        <v>180.713858625</v>
      </c>
      <c r="U12" s="116">
        <f t="shared" si="21"/>
        <v>240.95181149999999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7">
        <v>6</v>
      </c>
      <c r="B13" s="135">
        <f t="shared" si="8"/>
        <v>17888.872900000002</v>
      </c>
      <c r="C13" s="110">
        <f t="shared" si="9"/>
        <v>3577.7745800000002</v>
      </c>
      <c r="D13" s="110">
        <f t="shared" si="10"/>
        <v>3186.0046000000002</v>
      </c>
      <c r="E13" s="111">
        <f t="shared" si="11"/>
        <v>24652.652080000003</v>
      </c>
      <c r="F13" s="112">
        <f t="shared" si="12"/>
        <v>1993.61</v>
      </c>
      <c r="G13" s="112">
        <v>1000</v>
      </c>
      <c r="H13" s="114">
        <f t="shared" si="0"/>
        <v>27646.262080000004</v>
      </c>
      <c r="I13" s="115">
        <f t="shared" si="13"/>
        <v>184.89489060000002</v>
      </c>
      <c r="J13" s="116">
        <f t="shared" si="14"/>
        <v>246.52652080000004</v>
      </c>
      <c r="K13" s="16"/>
      <c r="L13" s="117">
        <v>6</v>
      </c>
      <c r="M13" s="135">
        <f t="shared" si="15"/>
        <v>17728.315900000001</v>
      </c>
      <c r="N13" s="110">
        <f t="shared" si="16"/>
        <v>3545.6631800000005</v>
      </c>
      <c r="O13" s="110">
        <f t="shared" si="17"/>
        <v>3157.4139</v>
      </c>
      <c r="P13" s="111">
        <f t="shared" si="18"/>
        <v>24431.392980000001</v>
      </c>
      <c r="Q13" s="112">
        <f t="shared" si="19"/>
        <v>1975.08</v>
      </c>
      <c r="R13" s="112">
        <v>1000</v>
      </c>
      <c r="S13" s="114">
        <f t="shared" si="1"/>
        <v>27406.472979999999</v>
      </c>
      <c r="T13" s="115">
        <f t="shared" si="20"/>
        <v>183.23544735000002</v>
      </c>
      <c r="U13" s="116">
        <f t="shared" si="21"/>
        <v>244.31392980000001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7">
        <v>7</v>
      </c>
      <c r="B14" s="135">
        <f t="shared" si="8"/>
        <v>18135.050050000002</v>
      </c>
      <c r="C14" s="110">
        <f t="shared" si="9"/>
        <v>3627.0100100000004</v>
      </c>
      <c r="D14" s="110">
        <f t="shared" si="10"/>
        <v>3229.8487</v>
      </c>
      <c r="E14" s="111">
        <f t="shared" si="11"/>
        <v>24991.908760000002</v>
      </c>
      <c r="F14" s="112">
        <f t="shared" si="12"/>
        <v>2021.0450000000001</v>
      </c>
      <c r="G14" s="112">
        <v>1000</v>
      </c>
      <c r="H14" s="114">
        <f t="shared" si="0"/>
        <v>28012.953760000004</v>
      </c>
      <c r="I14" s="115">
        <f t="shared" si="13"/>
        <v>187.43931570000001</v>
      </c>
      <c r="J14" s="116">
        <f t="shared" si="14"/>
        <v>249.91908760000001</v>
      </c>
      <c r="K14" s="16"/>
      <c r="L14" s="117">
        <v>7</v>
      </c>
      <c r="M14" s="135">
        <f t="shared" si="15"/>
        <v>17972.28355</v>
      </c>
      <c r="N14" s="110">
        <f t="shared" si="16"/>
        <v>3594.4567099999999</v>
      </c>
      <c r="O14" s="110">
        <f t="shared" si="17"/>
        <v>3200.8645500000002</v>
      </c>
      <c r="P14" s="111">
        <f t="shared" si="18"/>
        <v>24767.604809999997</v>
      </c>
      <c r="Q14" s="112">
        <f t="shared" si="19"/>
        <v>2002.26</v>
      </c>
      <c r="R14" s="112">
        <v>1000</v>
      </c>
      <c r="S14" s="114">
        <f t="shared" si="1"/>
        <v>27769.864809999995</v>
      </c>
      <c r="T14" s="115">
        <f t="shared" si="20"/>
        <v>185.75703607499997</v>
      </c>
      <c r="U14" s="116">
        <f t="shared" si="21"/>
        <v>247.67604809999997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7">
        <v>8</v>
      </c>
      <c r="B15" s="135">
        <f t="shared" si="8"/>
        <v>18381.227200000001</v>
      </c>
      <c r="C15" s="110">
        <f t="shared" si="9"/>
        <v>3676.2454400000001</v>
      </c>
      <c r="D15" s="110">
        <f t="shared" si="10"/>
        <v>3273.6927999999998</v>
      </c>
      <c r="E15" s="111">
        <f t="shared" si="11"/>
        <v>25331.165440000001</v>
      </c>
      <c r="F15" s="112">
        <f t="shared" si="12"/>
        <v>2048.48</v>
      </c>
      <c r="G15" s="112">
        <v>1000</v>
      </c>
      <c r="H15" s="114">
        <f t="shared" si="0"/>
        <v>28379.64544</v>
      </c>
      <c r="I15" s="115">
        <f t="shared" si="13"/>
        <v>189.98374080000002</v>
      </c>
      <c r="J15" s="116">
        <f t="shared" si="14"/>
        <v>253.31165440000001</v>
      </c>
      <c r="K15" s="16"/>
      <c r="L15" s="117">
        <v>8</v>
      </c>
      <c r="M15" s="135">
        <f t="shared" si="15"/>
        <v>18216.251199999999</v>
      </c>
      <c r="N15" s="110">
        <f t="shared" si="16"/>
        <v>3643.2502399999998</v>
      </c>
      <c r="O15" s="110">
        <f t="shared" si="17"/>
        <v>3244.3152</v>
      </c>
      <c r="P15" s="111">
        <f t="shared" si="18"/>
        <v>25103.816640000001</v>
      </c>
      <c r="Q15" s="112">
        <f t="shared" si="19"/>
        <v>2029.44</v>
      </c>
      <c r="R15" s="112">
        <v>1000</v>
      </c>
      <c r="S15" s="114">
        <f t="shared" si="1"/>
        <v>28133.25664</v>
      </c>
      <c r="T15" s="115">
        <f t="shared" si="20"/>
        <v>188.27862480000002</v>
      </c>
      <c r="U15" s="116">
        <f t="shared" si="21"/>
        <v>251.03816640000002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7">
        <v>9</v>
      </c>
      <c r="B16" s="135">
        <f t="shared" si="8"/>
        <v>18627.404350000001</v>
      </c>
      <c r="C16" s="110">
        <f t="shared" si="9"/>
        <v>3725.4808699999999</v>
      </c>
      <c r="D16" s="110">
        <f t="shared" si="10"/>
        <v>3317.5369000000001</v>
      </c>
      <c r="E16" s="111">
        <f t="shared" si="11"/>
        <v>25670.422119999999</v>
      </c>
      <c r="F16" s="112">
        <f t="shared" si="12"/>
        <v>2075.915</v>
      </c>
      <c r="G16" s="112">
        <v>1000</v>
      </c>
      <c r="H16" s="114">
        <f t="shared" si="0"/>
        <v>28746.33712</v>
      </c>
      <c r="I16" s="115">
        <f t="shared" si="13"/>
        <v>192.5281659</v>
      </c>
      <c r="J16" s="116">
        <f t="shared" si="14"/>
        <v>256.70422120000001</v>
      </c>
      <c r="K16" s="16"/>
      <c r="L16" s="117">
        <v>9</v>
      </c>
      <c r="M16" s="135">
        <f t="shared" si="15"/>
        <v>18460.218850000001</v>
      </c>
      <c r="N16" s="110">
        <f t="shared" si="16"/>
        <v>3692.0437700000002</v>
      </c>
      <c r="O16" s="110">
        <f t="shared" si="17"/>
        <v>3287.7658499999998</v>
      </c>
      <c r="P16" s="111">
        <f t="shared" si="18"/>
        <v>25440.028470000001</v>
      </c>
      <c r="Q16" s="112">
        <f t="shared" si="19"/>
        <v>2056.62</v>
      </c>
      <c r="R16" s="112">
        <v>1000</v>
      </c>
      <c r="S16" s="114">
        <f t="shared" si="1"/>
        <v>28496.64847</v>
      </c>
      <c r="T16" s="115">
        <f t="shared" si="20"/>
        <v>190.800213525</v>
      </c>
      <c r="U16" s="116">
        <f t="shared" si="21"/>
        <v>254.40028470000001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7">
        <v>10</v>
      </c>
      <c r="B17" s="135">
        <f t="shared" si="8"/>
        <v>18873.5815</v>
      </c>
      <c r="C17" s="110">
        <f t="shared" si="9"/>
        <v>3774.7163</v>
      </c>
      <c r="D17" s="110">
        <f t="shared" si="10"/>
        <v>3361.3809999999999</v>
      </c>
      <c r="E17" s="111">
        <f t="shared" si="11"/>
        <v>26009.678800000002</v>
      </c>
      <c r="F17" s="112">
        <f t="shared" si="12"/>
        <v>2103.35</v>
      </c>
      <c r="G17" s="112">
        <v>1000</v>
      </c>
      <c r="H17" s="114">
        <f t="shared" si="0"/>
        <v>29113.0288</v>
      </c>
      <c r="I17" s="115">
        <f t="shared" si="13"/>
        <v>195.07259099999999</v>
      </c>
      <c r="J17" s="116">
        <f t="shared" si="14"/>
        <v>260.096788</v>
      </c>
      <c r="K17" s="16"/>
      <c r="L17" s="117">
        <v>10</v>
      </c>
      <c r="M17" s="135">
        <f t="shared" si="15"/>
        <v>18704.1865</v>
      </c>
      <c r="N17" s="110">
        <f t="shared" si="16"/>
        <v>3740.8372999999997</v>
      </c>
      <c r="O17" s="110">
        <f t="shared" si="17"/>
        <v>3331.2165</v>
      </c>
      <c r="P17" s="111">
        <f t="shared" si="18"/>
        <v>25776.240299999998</v>
      </c>
      <c r="Q17" s="112">
        <f t="shared" si="19"/>
        <v>2083.8000000000002</v>
      </c>
      <c r="R17" s="112">
        <v>1000</v>
      </c>
      <c r="S17" s="114">
        <f t="shared" si="1"/>
        <v>28860.040299999997</v>
      </c>
      <c r="T17" s="115">
        <f t="shared" si="20"/>
        <v>193.32180224999996</v>
      </c>
      <c r="U17" s="116">
        <f t="shared" si="21"/>
        <v>257.76240299999995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7">
        <v>11</v>
      </c>
      <c r="B18" s="135">
        <f t="shared" si="8"/>
        <v>19119.758650000003</v>
      </c>
      <c r="C18" s="110">
        <f t="shared" si="9"/>
        <v>3823.9517300000007</v>
      </c>
      <c r="D18" s="110">
        <f t="shared" si="10"/>
        <v>3405.2251000000001</v>
      </c>
      <c r="E18" s="111">
        <f t="shared" si="11"/>
        <v>26348.935480000004</v>
      </c>
      <c r="F18" s="112">
        <f t="shared" si="12"/>
        <v>2130.7849999999999</v>
      </c>
      <c r="G18" s="112">
        <v>1000</v>
      </c>
      <c r="H18" s="114">
        <f t="shared" si="0"/>
        <v>29479.720480000004</v>
      </c>
      <c r="I18" s="115">
        <f t="shared" si="13"/>
        <v>197.61701610000006</v>
      </c>
      <c r="J18" s="116">
        <f t="shared" si="14"/>
        <v>263.48935480000006</v>
      </c>
      <c r="K18" s="16"/>
      <c r="L18" s="117">
        <v>11</v>
      </c>
      <c r="M18" s="135">
        <f t="shared" si="15"/>
        <v>18948.154150000002</v>
      </c>
      <c r="N18" s="110">
        <f t="shared" si="16"/>
        <v>3789.6308300000005</v>
      </c>
      <c r="O18" s="110">
        <f t="shared" si="17"/>
        <v>3374.6671500000002</v>
      </c>
      <c r="P18" s="111">
        <f t="shared" si="18"/>
        <v>26112.452130000005</v>
      </c>
      <c r="Q18" s="112">
        <f t="shared" si="19"/>
        <v>2110.98</v>
      </c>
      <c r="R18" s="112">
        <v>1000</v>
      </c>
      <c r="S18" s="114">
        <f t="shared" si="1"/>
        <v>29223.432130000005</v>
      </c>
      <c r="T18" s="115">
        <f t="shared" si="20"/>
        <v>195.84339097500003</v>
      </c>
      <c r="U18" s="116">
        <f t="shared" si="21"/>
        <v>261.12452130000003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7">
        <v>12</v>
      </c>
      <c r="B19" s="135">
        <f t="shared" si="8"/>
        <v>19365.935800000003</v>
      </c>
      <c r="C19" s="110">
        <f t="shared" si="9"/>
        <v>3873.1871600000009</v>
      </c>
      <c r="D19" s="110">
        <f t="shared" si="10"/>
        <v>3449.0691999999999</v>
      </c>
      <c r="E19" s="111">
        <f t="shared" si="11"/>
        <v>26688.192160000006</v>
      </c>
      <c r="F19" s="112">
        <f t="shared" si="12"/>
        <v>2158.2199999999998</v>
      </c>
      <c r="G19" s="112">
        <v>1000</v>
      </c>
      <c r="H19" s="114">
        <f t="shared" si="0"/>
        <v>29846.412160000007</v>
      </c>
      <c r="I19" s="115">
        <f t="shared" si="13"/>
        <v>200.16144120000004</v>
      </c>
      <c r="J19" s="116">
        <f t="shared" si="14"/>
        <v>266.88192160000006</v>
      </c>
      <c r="K19" s="16"/>
      <c r="L19" s="117">
        <v>12</v>
      </c>
      <c r="M19" s="135">
        <f t="shared" si="15"/>
        <v>19192.121800000001</v>
      </c>
      <c r="N19" s="110">
        <f t="shared" si="16"/>
        <v>3838.42436</v>
      </c>
      <c r="O19" s="110">
        <f t="shared" si="17"/>
        <v>3418.1178</v>
      </c>
      <c r="P19" s="111">
        <f t="shared" si="18"/>
        <v>26448.663960000002</v>
      </c>
      <c r="Q19" s="112">
        <f t="shared" si="19"/>
        <v>2138.16</v>
      </c>
      <c r="R19" s="112">
        <v>1000</v>
      </c>
      <c r="S19" s="114">
        <f t="shared" si="1"/>
        <v>29586.823960000002</v>
      </c>
      <c r="T19" s="115">
        <f t="shared" si="20"/>
        <v>198.36497969999999</v>
      </c>
      <c r="U19" s="116">
        <f t="shared" si="21"/>
        <v>264.48663959999999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7">
        <v>13</v>
      </c>
      <c r="B20" s="135">
        <f t="shared" si="8"/>
        <v>19612.112950000002</v>
      </c>
      <c r="C20" s="110">
        <f t="shared" si="9"/>
        <v>3922.4225900000006</v>
      </c>
      <c r="D20" s="110">
        <f t="shared" si="10"/>
        <v>3492.9133000000002</v>
      </c>
      <c r="E20" s="111">
        <f t="shared" si="11"/>
        <v>27027.448840000005</v>
      </c>
      <c r="F20" s="112">
        <f t="shared" si="12"/>
        <v>2185.6549999999997</v>
      </c>
      <c r="G20" s="112">
        <v>1000</v>
      </c>
      <c r="H20" s="114">
        <f t="shared" si="0"/>
        <v>30213.103840000003</v>
      </c>
      <c r="I20" s="115">
        <f t="shared" si="13"/>
        <v>202.70586630000003</v>
      </c>
      <c r="J20" s="116">
        <f t="shared" si="14"/>
        <v>270.27448840000005</v>
      </c>
      <c r="K20" s="16"/>
      <c r="L20" s="117">
        <v>13</v>
      </c>
      <c r="M20" s="135">
        <f t="shared" si="15"/>
        <v>19436.089449999999</v>
      </c>
      <c r="N20" s="110">
        <f t="shared" si="16"/>
        <v>3887.2178899999999</v>
      </c>
      <c r="O20" s="110">
        <f t="shared" si="17"/>
        <v>3461.5684499999998</v>
      </c>
      <c r="P20" s="111">
        <f t="shared" si="18"/>
        <v>26784.875789999998</v>
      </c>
      <c r="Q20" s="112">
        <f t="shared" si="19"/>
        <v>2165.34</v>
      </c>
      <c r="R20" s="112">
        <v>1000</v>
      </c>
      <c r="S20" s="114">
        <f t="shared" si="1"/>
        <v>29950.215789999998</v>
      </c>
      <c r="T20" s="115">
        <f t="shared" si="20"/>
        <v>200.88656842500001</v>
      </c>
      <c r="U20" s="116">
        <f t="shared" si="21"/>
        <v>267.84875790000001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7">
        <v>14</v>
      </c>
      <c r="B21" s="135">
        <f t="shared" si="8"/>
        <v>19858.290100000002</v>
      </c>
      <c r="C21" s="110">
        <f t="shared" si="9"/>
        <v>3971.6580200000003</v>
      </c>
      <c r="D21" s="110">
        <f t="shared" si="10"/>
        <v>3536.7574</v>
      </c>
      <c r="E21" s="111">
        <f t="shared" si="11"/>
        <v>27366.70552</v>
      </c>
      <c r="F21" s="112">
        <f t="shared" si="12"/>
        <v>2213.09</v>
      </c>
      <c r="G21" s="112">
        <v>1000</v>
      </c>
      <c r="H21" s="114">
        <f t="shared" si="0"/>
        <v>30579.79552</v>
      </c>
      <c r="I21" s="115">
        <f t="shared" si="13"/>
        <v>205.25029139999998</v>
      </c>
      <c r="J21" s="116">
        <f t="shared" si="14"/>
        <v>273.66705519999999</v>
      </c>
      <c r="K21" s="16"/>
      <c r="L21" s="117">
        <v>14</v>
      </c>
      <c r="M21" s="135">
        <f t="shared" si="15"/>
        <v>19680.057099999998</v>
      </c>
      <c r="N21" s="110">
        <f t="shared" si="16"/>
        <v>3936.0114199999998</v>
      </c>
      <c r="O21" s="110">
        <f t="shared" si="17"/>
        <v>3505.0191</v>
      </c>
      <c r="P21" s="111">
        <f t="shared" si="18"/>
        <v>27121.087619999998</v>
      </c>
      <c r="Q21" s="112">
        <f t="shared" si="19"/>
        <v>2192.52</v>
      </c>
      <c r="R21" s="112">
        <v>1000</v>
      </c>
      <c r="S21" s="114">
        <f t="shared" si="1"/>
        <v>30313.607619999999</v>
      </c>
      <c r="T21" s="115">
        <f t="shared" si="20"/>
        <v>203.40815714999997</v>
      </c>
      <c r="U21" s="116">
        <f t="shared" si="21"/>
        <v>271.21087619999997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7">
        <v>15</v>
      </c>
      <c r="B22" s="135">
        <f t="shared" si="8"/>
        <v>20104.467250000002</v>
      </c>
      <c r="C22" s="110">
        <f t="shared" si="9"/>
        <v>4020.8934500000005</v>
      </c>
      <c r="D22" s="110">
        <f t="shared" si="10"/>
        <v>3580.6014999999998</v>
      </c>
      <c r="E22" s="111">
        <f t="shared" si="11"/>
        <v>27705.962200000002</v>
      </c>
      <c r="F22" s="112">
        <f t="shared" si="12"/>
        <v>2240.5250000000001</v>
      </c>
      <c r="G22" s="112">
        <v>1000</v>
      </c>
      <c r="H22" s="114">
        <f t="shared" si="0"/>
        <v>30946.487200000003</v>
      </c>
      <c r="I22" s="115">
        <f t="shared" si="13"/>
        <v>207.79471649999999</v>
      </c>
      <c r="J22" s="116">
        <f t="shared" si="14"/>
        <v>277.05962199999999</v>
      </c>
      <c r="K22" s="16"/>
      <c r="L22" s="117">
        <v>15</v>
      </c>
      <c r="M22" s="135">
        <f t="shared" si="15"/>
        <v>19924.02475</v>
      </c>
      <c r="N22" s="110">
        <f t="shared" si="16"/>
        <v>3984.8049499999997</v>
      </c>
      <c r="O22" s="110">
        <f t="shared" si="17"/>
        <v>3548.4697500000002</v>
      </c>
      <c r="P22" s="111">
        <f t="shared" si="18"/>
        <v>27457.299450000002</v>
      </c>
      <c r="Q22" s="112">
        <f t="shared" si="19"/>
        <v>2219.6999999999998</v>
      </c>
      <c r="R22" s="112">
        <v>1000</v>
      </c>
      <c r="S22" s="114">
        <f t="shared" si="1"/>
        <v>30676.999450000003</v>
      </c>
      <c r="T22" s="115">
        <f t="shared" si="20"/>
        <v>205.92974587500004</v>
      </c>
      <c r="U22" s="116">
        <f t="shared" si="21"/>
        <v>274.57299450000005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7">
        <v>16</v>
      </c>
      <c r="B23" s="135">
        <f t="shared" si="8"/>
        <v>20350.644400000001</v>
      </c>
      <c r="C23" s="110">
        <f t="shared" si="9"/>
        <v>4070.1288800000002</v>
      </c>
      <c r="D23" s="110">
        <f t="shared" si="10"/>
        <v>3624.4456</v>
      </c>
      <c r="E23" s="111">
        <f t="shared" si="11"/>
        <v>28045.21888</v>
      </c>
      <c r="F23" s="112">
        <f t="shared" si="12"/>
        <v>2267.96</v>
      </c>
      <c r="G23" s="112">
        <v>1000</v>
      </c>
      <c r="H23" s="114">
        <f t="shared" si="0"/>
        <v>31313.178879999999</v>
      </c>
      <c r="I23" s="115">
        <f t="shared" si="13"/>
        <v>210.3391416</v>
      </c>
      <c r="J23" s="116">
        <f t="shared" si="14"/>
        <v>280.45218879999999</v>
      </c>
      <c r="K23" s="16"/>
      <c r="L23" s="117">
        <v>16</v>
      </c>
      <c r="M23" s="135">
        <f t="shared" si="15"/>
        <v>20167.992399999999</v>
      </c>
      <c r="N23" s="110">
        <f t="shared" si="16"/>
        <v>4033.5984800000001</v>
      </c>
      <c r="O23" s="110">
        <f t="shared" si="17"/>
        <v>3591.9204</v>
      </c>
      <c r="P23" s="111">
        <f t="shared" si="18"/>
        <v>27793.511279999999</v>
      </c>
      <c r="Q23" s="112">
        <f t="shared" si="19"/>
        <v>2246.88</v>
      </c>
      <c r="R23" s="112">
        <v>1000</v>
      </c>
      <c r="S23" s="114">
        <f t="shared" si="1"/>
        <v>31040.39128</v>
      </c>
      <c r="T23" s="115">
        <f t="shared" si="20"/>
        <v>208.4513346</v>
      </c>
      <c r="U23" s="116">
        <f t="shared" si="21"/>
        <v>277.93511280000001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7">
        <v>17</v>
      </c>
      <c r="B24" s="135">
        <f t="shared" si="8"/>
        <v>20596.821550000001</v>
      </c>
      <c r="C24" s="110">
        <f t="shared" si="9"/>
        <v>4119.3643099999999</v>
      </c>
      <c r="D24" s="110">
        <f t="shared" si="10"/>
        <v>3668.2897000000003</v>
      </c>
      <c r="E24" s="111">
        <f t="shared" si="11"/>
        <v>28384.475560000003</v>
      </c>
      <c r="F24" s="112">
        <f t="shared" si="12"/>
        <v>2295.395</v>
      </c>
      <c r="G24" s="112">
        <v>1000</v>
      </c>
      <c r="H24" s="114">
        <f t="shared" si="0"/>
        <v>31679.870560000003</v>
      </c>
      <c r="I24" s="115">
        <f t="shared" si="13"/>
        <v>212.88356670000002</v>
      </c>
      <c r="J24" s="116">
        <f t="shared" si="14"/>
        <v>283.84475560000004</v>
      </c>
      <c r="K24" s="16"/>
      <c r="L24" s="117">
        <v>17</v>
      </c>
      <c r="M24" s="135">
        <f t="shared" si="15"/>
        <v>20411.960050000002</v>
      </c>
      <c r="N24" s="110">
        <f t="shared" si="16"/>
        <v>4082.39201</v>
      </c>
      <c r="O24" s="110">
        <f t="shared" si="17"/>
        <v>3635.3710499999997</v>
      </c>
      <c r="P24" s="111">
        <f t="shared" si="18"/>
        <v>28129.723109999999</v>
      </c>
      <c r="Q24" s="112">
        <f t="shared" si="19"/>
        <v>2274.06</v>
      </c>
      <c r="R24" s="112">
        <v>1000</v>
      </c>
      <c r="S24" s="114">
        <f t="shared" si="1"/>
        <v>31403.78311</v>
      </c>
      <c r="T24" s="115">
        <f t="shared" si="20"/>
        <v>210.97292332499998</v>
      </c>
      <c r="U24" s="116">
        <f t="shared" si="21"/>
        <v>281.29723109999998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7">
        <v>18</v>
      </c>
      <c r="B25" s="135">
        <f t="shared" si="8"/>
        <v>20842.998700000004</v>
      </c>
      <c r="C25" s="110">
        <f t="shared" si="9"/>
        <v>4168.5997400000006</v>
      </c>
      <c r="D25" s="110">
        <f t="shared" si="10"/>
        <v>3712.1338000000001</v>
      </c>
      <c r="E25" s="111">
        <f t="shared" si="11"/>
        <v>28723.732240000005</v>
      </c>
      <c r="F25" s="112">
        <f t="shared" si="12"/>
        <v>2322.83</v>
      </c>
      <c r="G25" s="112">
        <v>1000</v>
      </c>
      <c r="H25" s="114">
        <f t="shared" si="0"/>
        <v>32046.562240000007</v>
      </c>
      <c r="I25" s="115">
        <f t="shared" si="13"/>
        <v>215.42799180000003</v>
      </c>
      <c r="J25" s="116">
        <f t="shared" si="14"/>
        <v>287.23732240000004</v>
      </c>
      <c r="K25" s="16"/>
      <c r="L25" s="117">
        <v>18</v>
      </c>
      <c r="M25" s="135">
        <f t="shared" si="15"/>
        <v>20655.9277</v>
      </c>
      <c r="N25" s="110">
        <f t="shared" si="16"/>
        <v>4131.1855400000004</v>
      </c>
      <c r="O25" s="110">
        <f t="shared" si="17"/>
        <v>3678.8217</v>
      </c>
      <c r="P25" s="111">
        <f t="shared" si="18"/>
        <v>28465.934939999999</v>
      </c>
      <c r="Q25" s="112">
        <f t="shared" si="19"/>
        <v>2301.2399999999998</v>
      </c>
      <c r="R25" s="112">
        <v>1000</v>
      </c>
      <c r="S25" s="114">
        <f t="shared" si="1"/>
        <v>31767.174939999997</v>
      </c>
      <c r="T25" s="115">
        <f t="shared" si="20"/>
        <v>213.49451205</v>
      </c>
      <c r="U25" s="116">
        <f t="shared" si="21"/>
        <v>284.6593494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7">
        <v>19</v>
      </c>
      <c r="B26" s="135">
        <f t="shared" si="8"/>
        <v>21089.17585</v>
      </c>
      <c r="C26" s="110">
        <f t="shared" si="9"/>
        <v>4217.8351700000003</v>
      </c>
      <c r="D26" s="110">
        <f t="shared" si="10"/>
        <v>3755.9778999999999</v>
      </c>
      <c r="E26" s="111">
        <f t="shared" si="11"/>
        <v>29062.988919999996</v>
      </c>
      <c r="F26" s="112">
        <f t="shared" si="12"/>
        <v>2350.2649999999999</v>
      </c>
      <c r="G26" s="112">
        <v>1000</v>
      </c>
      <c r="H26" s="114">
        <f t="shared" si="0"/>
        <v>32413.253919999996</v>
      </c>
      <c r="I26" s="115">
        <f t="shared" si="13"/>
        <v>217.97241689999998</v>
      </c>
      <c r="J26" s="116">
        <f t="shared" si="14"/>
        <v>290.62988919999998</v>
      </c>
      <c r="K26" s="16"/>
      <c r="L26" s="117">
        <v>19</v>
      </c>
      <c r="M26" s="135">
        <f t="shared" si="15"/>
        <v>20899.895349999999</v>
      </c>
      <c r="N26" s="110">
        <f t="shared" si="16"/>
        <v>4179.9790700000003</v>
      </c>
      <c r="O26" s="110">
        <f t="shared" si="17"/>
        <v>3722.2723500000002</v>
      </c>
      <c r="P26" s="111">
        <f t="shared" si="18"/>
        <v>28802.146769999999</v>
      </c>
      <c r="Q26" s="112">
        <f t="shared" si="19"/>
        <v>2328.42</v>
      </c>
      <c r="R26" s="112">
        <v>1000</v>
      </c>
      <c r="S26" s="114">
        <f t="shared" si="1"/>
        <v>32130.566769999998</v>
      </c>
      <c r="T26" s="115">
        <f t="shared" si="20"/>
        <v>216.01610077500001</v>
      </c>
      <c r="U26" s="116">
        <f t="shared" si="21"/>
        <v>288.02146770000002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7">
        <v>20</v>
      </c>
      <c r="B27" s="135">
        <f t="shared" si="8"/>
        <v>21335.353000000003</v>
      </c>
      <c r="C27" s="110">
        <f t="shared" si="9"/>
        <v>4267.0706000000009</v>
      </c>
      <c r="D27" s="110">
        <f t="shared" si="10"/>
        <v>3799.8220000000001</v>
      </c>
      <c r="E27" s="111">
        <f t="shared" si="11"/>
        <v>29402.245600000002</v>
      </c>
      <c r="F27" s="112">
        <f t="shared" si="12"/>
        <v>2377.6999999999998</v>
      </c>
      <c r="G27" s="112">
        <v>1000</v>
      </c>
      <c r="H27" s="114">
        <f t="shared" si="0"/>
        <v>32779.945600000006</v>
      </c>
      <c r="I27" s="115">
        <f t="shared" si="13"/>
        <v>220.51684200000003</v>
      </c>
      <c r="J27" s="116">
        <f t="shared" si="14"/>
        <v>294.02245600000003</v>
      </c>
      <c r="K27" s="16"/>
      <c r="L27" s="117">
        <v>20</v>
      </c>
      <c r="M27" s="135">
        <f t="shared" si="15"/>
        <v>21143.863000000001</v>
      </c>
      <c r="N27" s="110">
        <f t="shared" si="16"/>
        <v>4228.7726000000002</v>
      </c>
      <c r="O27" s="110">
        <f t="shared" si="17"/>
        <v>3765.723</v>
      </c>
      <c r="P27" s="111">
        <f t="shared" si="18"/>
        <v>29138.3586</v>
      </c>
      <c r="Q27" s="112">
        <f t="shared" si="19"/>
        <v>2355.6</v>
      </c>
      <c r="R27" s="112">
        <v>1000</v>
      </c>
      <c r="S27" s="114">
        <f t="shared" si="1"/>
        <v>32493.958599999998</v>
      </c>
      <c r="T27" s="115">
        <f t="shared" si="20"/>
        <v>218.5376895</v>
      </c>
      <c r="U27" s="116">
        <f t="shared" si="21"/>
        <v>291.38358599999998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7">
        <v>21</v>
      </c>
      <c r="B28" s="135">
        <f t="shared" si="8"/>
        <v>21581.530150000002</v>
      </c>
      <c r="C28" s="110">
        <f t="shared" si="9"/>
        <v>4316.3060300000006</v>
      </c>
      <c r="D28" s="110">
        <f t="shared" si="10"/>
        <v>3843.6660999999999</v>
      </c>
      <c r="E28" s="111">
        <f t="shared" si="11"/>
        <v>29741.502280000001</v>
      </c>
      <c r="F28" s="112">
        <f t="shared" si="12"/>
        <v>2405.1350000000002</v>
      </c>
      <c r="G28" s="112">
        <v>1000</v>
      </c>
      <c r="H28" s="114">
        <f t="shared" si="0"/>
        <v>33146.637280000003</v>
      </c>
      <c r="I28" s="115">
        <f t="shared" si="13"/>
        <v>223.06126710000001</v>
      </c>
      <c r="J28" s="116">
        <f t="shared" si="14"/>
        <v>297.41502280000003</v>
      </c>
      <c r="K28" s="16"/>
      <c r="L28" s="117">
        <v>21</v>
      </c>
      <c r="M28" s="135">
        <f t="shared" si="15"/>
        <v>21387.83065</v>
      </c>
      <c r="N28" s="110">
        <f t="shared" si="16"/>
        <v>4277.5661300000002</v>
      </c>
      <c r="O28" s="110">
        <f t="shared" si="17"/>
        <v>3809.1736499999997</v>
      </c>
      <c r="P28" s="111">
        <f t="shared" si="18"/>
        <v>29474.57043</v>
      </c>
      <c r="Q28" s="112">
        <f t="shared" si="19"/>
        <v>2382.7799999999997</v>
      </c>
      <c r="R28" s="112">
        <v>1000</v>
      </c>
      <c r="S28" s="114">
        <f t="shared" si="1"/>
        <v>32857.350429999999</v>
      </c>
      <c r="T28" s="115">
        <f t="shared" si="20"/>
        <v>221.05927822500001</v>
      </c>
      <c r="U28" s="116">
        <f t="shared" si="21"/>
        <v>294.7457043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7">
        <v>22</v>
      </c>
      <c r="B29" s="135">
        <f t="shared" si="8"/>
        <v>21827.707300000002</v>
      </c>
      <c r="C29" s="110">
        <f t="shared" si="9"/>
        <v>4365.5414600000004</v>
      </c>
      <c r="D29" s="110">
        <f t="shared" si="10"/>
        <v>3887.5101999999997</v>
      </c>
      <c r="E29" s="111">
        <f t="shared" si="11"/>
        <v>30080.758960000003</v>
      </c>
      <c r="F29" s="112">
        <f t="shared" si="12"/>
        <v>2432.5699999999997</v>
      </c>
      <c r="G29" s="112">
        <v>1000</v>
      </c>
      <c r="H29" s="114">
        <f t="shared" si="0"/>
        <v>33513.328959999999</v>
      </c>
      <c r="I29" s="115">
        <f t="shared" si="13"/>
        <v>225.60569220000002</v>
      </c>
      <c r="J29" s="116">
        <f t="shared" si="14"/>
        <v>300.80758960000003</v>
      </c>
      <c r="K29" s="16"/>
      <c r="L29" s="117">
        <v>22</v>
      </c>
      <c r="M29" s="135">
        <f t="shared" si="15"/>
        <v>21631.798300000002</v>
      </c>
      <c r="N29" s="110">
        <f t="shared" si="16"/>
        <v>4326.3596600000001</v>
      </c>
      <c r="O29" s="110">
        <f t="shared" si="17"/>
        <v>3852.6242999999999</v>
      </c>
      <c r="P29" s="111">
        <f t="shared" si="18"/>
        <v>29810.782260000004</v>
      </c>
      <c r="Q29" s="112">
        <f t="shared" si="19"/>
        <v>2409.96</v>
      </c>
      <c r="R29" s="112">
        <v>1000</v>
      </c>
      <c r="S29" s="114">
        <f t="shared" si="1"/>
        <v>33220.742259999999</v>
      </c>
      <c r="T29" s="115">
        <f t="shared" si="20"/>
        <v>223.58086695000003</v>
      </c>
      <c r="U29" s="116">
        <f t="shared" si="21"/>
        <v>298.10782260000002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7">
        <v>23</v>
      </c>
      <c r="B30" s="135">
        <f t="shared" si="8"/>
        <v>22073.884450000001</v>
      </c>
      <c r="C30" s="110">
        <f t="shared" si="9"/>
        <v>4414.7768900000001</v>
      </c>
      <c r="D30" s="110">
        <f t="shared" si="10"/>
        <v>3931.3543</v>
      </c>
      <c r="E30" s="111">
        <f t="shared" si="11"/>
        <v>30420.015640000001</v>
      </c>
      <c r="F30" s="112">
        <f t="shared" si="12"/>
        <v>2460.0050000000001</v>
      </c>
      <c r="G30" s="112">
        <v>1000</v>
      </c>
      <c r="H30" s="114">
        <f t="shared" si="0"/>
        <v>33880.020640000002</v>
      </c>
      <c r="I30" s="115">
        <f t="shared" si="13"/>
        <v>228.15011730000003</v>
      </c>
      <c r="J30" s="116">
        <f t="shared" si="14"/>
        <v>304.20015640000003</v>
      </c>
      <c r="K30" s="16"/>
      <c r="L30" s="117">
        <v>23</v>
      </c>
      <c r="M30" s="135">
        <f t="shared" si="15"/>
        <v>21875.765950000001</v>
      </c>
      <c r="N30" s="110">
        <f t="shared" si="16"/>
        <v>4375.15319</v>
      </c>
      <c r="O30" s="110">
        <f t="shared" si="17"/>
        <v>3896.0749500000002</v>
      </c>
      <c r="P30" s="111">
        <f t="shared" si="18"/>
        <v>30146.99409</v>
      </c>
      <c r="Q30" s="112">
        <f t="shared" si="19"/>
        <v>2437.14</v>
      </c>
      <c r="R30" s="112">
        <v>1000</v>
      </c>
      <c r="S30" s="114">
        <f t="shared" si="1"/>
        <v>33584.13409</v>
      </c>
      <c r="T30" s="115">
        <f t="shared" si="20"/>
        <v>226.10245567499999</v>
      </c>
      <c r="U30" s="116">
        <f t="shared" si="21"/>
        <v>301.46994089999998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>
      <c r="A31" s="117">
        <v>24</v>
      </c>
      <c r="B31" s="135">
        <f t="shared" si="8"/>
        <v>22320.061600000001</v>
      </c>
      <c r="C31" s="110">
        <f t="shared" si="9"/>
        <v>4464.0123199999998</v>
      </c>
      <c r="D31" s="110">
        <f t="shared" si="10"/>
        <v>3975.1984000000002</v>
      </c>
      <c r="E31" s="111">
        <f t="shared" si="11"/>
        <v>30759.272320000004</v>
      </c>
      <c r="F31" s="112">
        <f t="shared" si="12"/>
        <v>2487.44</v>
      </c>
      <c r="G31" s="112">
        <v>1000</v>
      </c>
      <c r="H31" s="114">
        <f t="shared" si="0"/>
        <v>34246.712320000006</v>
      </c>
      <c r="I31" s="115">
        <f t="shared" si="13"/>
        <v>230.69454240000002</v>
      </c>
      <c r="J31" s="116">
        <f t="shared" si="14"/>
        <v>307.59272320000002</v>
      </c>
      <c r="K31" s="16"/>
      <c r="L31" s="117">
        <v>24</v>
      </c>
      <c r="M31" s="135">
        <f t="shared" si="15"/>
        <v>22119.7336</v>
      </c>
      <c r="N31" s="110">
        <f t="shared" si="16"/>
        <v>4423.9467199999999</v>
      </c>
      <c r="O31" s="110">
        <f t="shared" si="17"/>
        <v>3939.5255999999999</v>
      </c>
      <c r="P31" s="111">
        <f t="shared" si="18"/>
        <v>30483.20592</v>
      </c>
      <c r="Q31" s="112">
        <f t="shared" si="19"/>
        <v>2464.3199999999997</v>
      </c>
      <c r="R31" s="112">
        <v>1000</v>
      </c>
      <c r="S31" s="114">
        <f t="shared" si="1"/>
        <v>33947.52592</v>
      </c>
      <c r="T31" s="115">
        <f t="shared" si="20"/>
        <v>228.6240444</v>
      </c>
      <c r="U31" s="116">
        <f t="shared" si="21"/>
        <v>304.8320592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s="17" customFormat="1" ht="21.95" customHeight="1" thickBot="1">
      <c r="A32" s="119">
        <v>25</v>
      </c>
      <c r="B32" s="139">
        <f t="shared" si="8"/>
        <v>22566.23875</v>
      </c>
      <c r="C32" s="120">
        <f t="shared" si="9"/>
        <v>4513.2477500000005</v>
      </c>
      <c r="D32" s="120">
        <f t="shared" si="10"/>
        <v>4019.0425</v>
      </c>
      <c r="E32" s="121">
        <f t="shared" si="11"/>
        <v>31098.528999999999</v>
      </c>
      <c r="F32" s="122">
        <f t="shared" si="12"/>
        <v>2514.875</v>
      </c>
      <c r="G32" s="122">
        <v>1000</v>
      </c>
      <c r="H32" s="124">
        <f t="shared" si="0"/>
        <v>34613.403999999995</v>
      </c>
      <c r="I32" s="125">
        <f t="shared" si="13"/>
        <v>233.23896749999997</v>
      </c>
      <c r="J32" s="126">
        <f t="shared" si="14"/>
        <v>310.98528999999996</v>
      </c>
      <c r="K32" s="87"/>
      <c r="L32" s="119">
        <v>25</v>
      </c>
      <c r="M32" s="139">
        <f t="shared" si="15"/>
        <v>22363.701249999998</v>
      </c>
      <c r="N32" s="120">
        <f t="shared" si="16"/>
        <v>4472.7402499999998</v>
      </c>
      <c r="O32" s="120">
        <f t="shared" si="17"/>
        <v>3982.9762499999997</v>
      </c>
      <c r="P32" s="121">
        <f t="shared" si="18"/>
        <v>30819.417749999997</v>
      </c>
      <c r="Q32" s="122">
        <f t="shared" si="19"/>
        <v>2491.5</v>
      </c>
      <c r="R32" s="122">
        <v>1000</v>
      </c>
      <c r="S32" s="124">
        <f t="shared" si="1"/>
        <v>34310.917749999993</v>
      </c>
      <c r="T32" s="125">
        <f t="shared" si="20"/>
        <v>231.14563312499996</v>
      </c>
      <c r="U32" s="126">
        <f t="shared" si="21"/>
        <v>308.19417749999997</v>
      </c>
      <c r="V32" s="22"/>
      <c r="W32" s="88"/>
      <c r="X32" s="22"/>
      <c r="Y32" s="23"/>
      <c r="Z32" s="23"/>
      <c r="AA32" s="24"/>
      <c r="AB32" s="22"/>
      <c r="AC32" s="22"/>
      <c r="AD32" s="25"/>
    </row>
    <row r="33" spans="1:30" ht="14.25" hidden="1" customHeight="1">
      <c r="E33" s="7"/>
      <c r="F33" s="7"/>
      <c r="G33" s="7"/>
      <c r="H33" s="7"/>
      <c r="I33" s="7"/>
      <c r="J33" s="7"/>
      <c r="M33" s="52">
        <f t="shared" si="15"/>
        <v>16264.51</v>
      </c>
      <c r="N33" s="53">
        <f t="shared" si="16"/>
        <v>3252.902</v>
      </c>
      <c r="O33" s="53">
        <f t="shared" si="17"/>
        <v>2896.71</v>
      </c>
      <c r="P33" s="106">
        <f t="shared" si="18"/>
        <v>22414.121999999999</v>
      </c>
      <c r="Q33" s="107">
        <f t="shared" si="19"/>
        <v>1812</v>
      </c>
      <c r="R33" s="107">
        <v>1000</v>
      </c>
      <c r="S33" s="103">
        <f t="shared" si="1"/>
        <v>25226.121999999999</v>
      </c>
      <c r="T33" s="104">
        <f t="shared" si="20"/>
        <v>168.10591500000001</v>
      </c>
      <c r="U33" s="105">
        <f t="shared" si="21"/>
        <v>224.14122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 hidden="1">
      <c r="E34" s="7"/>
      <c r="F34" s="7"/>
      <c r="G34" s="7"/>
      <c r="H34" s="7"/>
      <c r="I34" s="7"/>
      <c r="J34" s="7"/>
      <c r="M34" s="27">
        <f t="shared" si="15"/>
        <v>16264.51</v>
      </c>
      <c r="N34" s="34">
        <f t="shared" si="16"/>
        <v>3252.902</v>
      </c>
      <c r="O34" s="34">
        <f t="shared" si="17"/>
        <v>2896.71</v>
      </c>
      <c r="P34" s="36">
        <f t="shared" si="18"/>
        <v>22414.121999999999</v>
      </c>
      <c r="Q34" s="61">
        <f t="shared" si="19"/>
        <v>1812</v>
      </c>
      <c r="R34" s="61">
        <v>1000</v>
      </c>
      <c r="S34" s="101">
        <f t="shared" si="1"/>
        <v>25226.121999999999</v>
      </c>
      <c r="T34" s="28">
        <f t="shared" si="20"/>
        <v>168.10591500000001</v>
      </c>
      <c r="U34" s="49">
        <f t="shared" si="21"/>
        <v>224.14122</v>
      </c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85"/>
      <c r="B35" s="85"/>
      <c r="C35" s="85"/>
      <c r="D35" s="85"/>
      <c r="E35" s="85"/>
      <c r="F35" s="85"/>
      <c r="G35" s="85"/>
      <c r="H35" s="85"/>
      <c r="I35" s="45"/>
      <c r="J35" s="45"/>
      <c r="L35" s="85"/>
      <c r="M35" s="85"/>
      <c r="N35" s="85"/>
      <c r="O35" s="85"/>
      <c r="P35" s="85"/>
      <c r="Q35" s="85"/>
      <c r="R35" s="85"/>
      <c r="S35" s="8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40" spans="1:30">
      <c r="B40" s="84"/>
      <c r="C40" s="84"/>
      <c r="D40" s="84"/>
      <c r="E40" s="84"/>
      <c r="F40" s="84"/>
      <c r="G40" s="84"/>
      <c r="H40" s="84"/>
      <c r="I40" s="84"/>
      <c r="J40" s="84"/>
      <c r="M40" s="35"/>
      <c r="N40" s="35"/>
      <c r="O40" s="35"/>
      <c r="P40" s="35"/>
      <c r="Q40" s="35"/>
      <c r="R40" s="35"/>
      <c r="S40" s="35"/>
      <c r="T40" s="35"/>
      <c r="U40" s="35"/>
    </row>
    <row r="41" spans="1:30">
      <c r="B41" s="84"/>
      <c r="C41" s="84"/>
      <c r="D41" s="84"/>
      <c r="E41" s="92"/>
      <c r="F41" s="92"/>
      <c r="G41" s="92"/>
      <c r="H41" s="92"/>
      <c r="I41" s="92"/>
      <c r="J41" s="92"/>
      <c r="M41" s="35"/>
      <c r="N41" s="35"/>
      <c r="O41" s="35"/>
      <c r="P41" s="93"/>
      <c r="Q41" s="93"/>
      <c r="R41" s="93"/>
      <c r="S41" s="93"/>
      <c r="T41" s="35"/>
      <c r="U41" s="35"/>
    </row>
    <row r="42" spans="1:30">
      <c r="M42" s="35"/>
      <c r="N42" s="35"/>
      <c r="O42" s="35"/>
      <c r="P42" s="93"/>
      <c r="Q42" s="93"/>
      <c r="R42" s="93"/>
      <c r="S42" s="93"/>
      <c r="T42" s="35"/>
      <c r="U42" s="35"/>
    </row>
    <row r="43" spans="1:30">
      <c r="M43" s="35"/>
      <c r="N43" s="35"/>
      <c r="O43" s="35"/>
      <c r="P43" s="93"/>
      <c r="Q43" s="93"/>
      <c r="R43" s="93"/>
      <c r="S43" s="93"/>
      <c r="T43" s="35"/>
      <c r="U43" s="35"/>
    </row>
    <row r="44" spans="1:30">
      <c r="M44" s="35"/>
      <c r="N44" s="35"/>
      <c r="O44" s="35"/>
      <c r="P44" s="93"/>
      <c r="Q44" s="93"/>
      <c r="R44" s="93"/>
      <c r="S44" s="93"/>
      <c r="T44" s="35"/>
      <c r="U44" s="35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opLeftCell="A2" workbookViewId="0">
      <selection activeCell="B7" sqref="B7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8.140625" style="3" customWidth="1"/>
    <col min="7" max="7" width="8.7109375" style="3" customWidth="1"/>
    <col min="8" max="8" width="11.5703125" style="3" customWidth="1"/>
    <col min="9" max="10" width="7.7109375" style="3" customWidth="1"/>
    <col min="11" max="11" width="23.5703125" customWidth="1"/>
    <col min="12" max="12" width="7.7109375" customWidth="1"/>
    <col min="13" max="13" width="8.7109375" customWidth="1"/>
    <col min="14" max="15" width="7.7109375" customWidth="1"/>
    <col min="16" max="16" width="10.5703125" style="3" customWidth="1"/>
    <col min="17" max="18" width="8.7109375" style="3" customWidth="1"/>
    <col min="19" max="19" width="10.85546875" style="3" customWidth="1"/>
    <col min="20" max="20" width="7.7109375" style="2" customWidth="1"/>
    <col min="21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54" t="s">
        <v>41</v>
      </c>
      <c r="L2" s="54" t="s">
        <v>41</v>
      </c>
    </row>
    <row r="3" spans="1:30" ht="13.5" thickBot="1">
      <c r="A3" s="26" t="s">
        <v>25</v>
      </c>
      <c r="U3" s="26" t="s">
        <v>36</v>
      </c>
    </row>
    <row r="4" spans="1:30" ht="16.5" thickBot="1">
      <c r="A4" s="3" t="s">
        <v>20</v>
      </c>
      <c r="G4" s="55" t="str">
        <f>+'Maq A'!J2</f>
        <v>ENERO a DICIEMBRE 2018</v>
      </c>
      <c r="H4" s="95"/>
      <c r="I4" s="100"/>
      <c r="J4" s="58"/>
      <c r="K4" s="5"/>
      <c r="L4" s="3" t="s">
        <v>15</v>
      </c>
      <c r="R4" s="55" t="str">
        <f>+'Maq A'!J2</f>
        <v>ENERO a DICIEMBRE 2018</v>
      </c>
      <c r="S4" s="95"/>
      <c r="T4" s="100"/>
      <c r="U4" s="58"/>
      <c r="V4" s="19"/>
      <c r="W4" s="20"/>
      <c r="X4" s="4"/>
      <c r="Y4" s="5"/>
      <c r="Z4" s="8"/>
      <c r="AA4" s="8"/>
      <c r="AB4" s="5"/>
      <c r="AC4" s="5"/>
      <c r="AD4" s="5"/>
    </row>
    <row r="5" spans="1:30" ht="21" customHeight="1" thickBot="1">
      <c r="T5" s="8"/>
      <c r="U5" s="5"/>
      <c r="V5" s="19"/>
      <c r="W5" s="20"/>
      <c r="X5" s="4"/>
      <c r="Y5" s="5"/>
      <c r="Z5" s="8"/>
      <c r="AA5" s="8"/>
      <c r="AB5" s="5"/>
      <c r="AC5" s="5"/>
      <c r="AD5" s="5"/>
    </row>
    <row r="6" spans="1:30" s="11" customFormat="1" ht="24.75" customHeight="1">
      <c r="A6" s="127" t="s">
        <v>2</v>
      </c>
      <c r="B6" s="128" t="s">
        <v>1</v>
      </c>
      <c r="C6" s="129" t="s">
        <v>3</v>
      </c>
      <c r="D6" s="129" t="s">
        <v>4</v>
      </c>
      <c r="E6" s="130" t="s">
        <v>53</v>
      </c>
      <c r="F6" s="128" t="s">
        <v>51</v>
      </c>
      <c r="G6" s="128" t="s">
        <v>57</v>
      </c>
      <c r="H6" s="130" t="s">
        <v>5</v>
      </c>
      <c r="I6" s="128" t="s">
        <v>39</v>
      </c>
      <c r="J6" s="131" t="s">
        <v>40</v>
      </c>
      <c r="K6" s="15"/>
      <c r="L6" s="127" t="s">
        <v>2</v>
      </c>
      <c r="M6" s="128" t="s">
        <v>1</v>
      </c>
      <c r="N6" s="129" t="s">
        <v>3</v>
      </c>
      <c r="O6" s="129" t="s">
        <v>4</v>
      </c>
      <c r="P6" s="130" t="s">
        <v>53</v>
      </c>
      <c r="Q6" s="128" t="s">
        <v>51</v>
      </c>
      <c r="R6" s="128" t="s">
        <v>57</v>
      </c>
      <c r="S6" s="130" t="s">
        <v>5</v>
      </c>
      <c r="T6" s="128" t="s">
        <v>39</v>
      </c>
      <c r="U6" s="131" t="s">
        <v>40</v>
      </c>
      <c r="V6" s="18"/>
      <c r="W6" s="18"/>
      <c r="X6" s="18"/>
      <c r="Y6" s="18"/>
      <c r="Z6" s="18"/>
      <c r="AA6" s="18"/>
      <c r="AB6" s="18"/>
      <c r="AC6" s="18"/>
      <c r="AD6" s="21"/>
    </row>
    <row r="7" spans="1:30" s="39" customFormat="1" ht="21.95" customHeight="1">
      <c r="A7" s="40" t="s">
        <v>6</v>
      </c>
      <c r="B7" s="110">
        <v>15906.94</v>
      </c>
      <c r="C7" s="110">
        <f>B7*20/100</f>
        <v>3181.3879999999999</v>
      </c>
      <c r="D7" s="110">
        <v>2833.06</v>
      </c>
      <c r="E7" s="111">
        <f t="shared" ref="E7:E8" si="0">SUM(B7:D7)</f>
        <v>21921.388000000003</v>
      </c>
      <c r="F7" s="112">
        <v>1771</v>
      </c>
      <c r="G7" s="112">
        <v>1000</v>
      </c>
      <c r="H7" s="114">
        <f t="shared" ref="H7:H34" si="1">SUM(E7:G7)</f>
        <v>24692.388000000003</v>
      </c>
      <c r="I7" s="115">
        <f>E7/200*1.5</f>
        <v>164.41041000000001</v>
      </c>
      <c r="J7" s="116">
        <f>E7/200*2</f>
        <v>219.21388000000002</v>
      </c>
      <c r="K7" s="22"/>
      <c r="L7" s="40" t="s">
        <v>6</v>
      </c>
      <c r="M7" s="110">
        <v>15957.74</v>
      </c>
      <c r="N7" s="110">
        <f>M7*20/100</f>
        <v>3191.5479999999998</v>
      </c>
      <c r="O7" s="110">
        <v>2842.07</v>
      </c>
      <c r="P7" s="111">
        <f t="shared" ref="P7:P8" si="2">SUM(M7:O7)</f>
        <v>21991.358</v>
      </c>
      <c r="Q7" s="112">
        <v>1777</v>
      </c>
      <c r="R7" s="112">
        <v>1000</v>
      </c>
      <c r="S7" s="114">
        <f t="shared" ref="S7:S32" si="3">SUM(P7:R7)</f>
        <v>24768.358</v>
      </c>
      <c r="T7" s="115">
        <f>P7/200*1.5</f>
        <v>164.93518499999999</v>
      </c>
      <c r="U7" s="116">
        <f>P7/200*2</f>
        <v>219.91358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7">
        <v>1</v>
      </c>
      <c r="B8" s="135">
        <f>($B$7*1.5%*A8)+$B$7</f>
        <v>16145.544100000001</v>
      </c>
      <c r="C8" s="110">
        <f t="shared" ref="C8" si="4">B8*20/100</f>
        <v>3229.1088200000004</v>
      </c>
      <c r="D8" s="110">
        <f>+$D$7+$D$7*0.015*A8</f>
        <v>2875.5558999999998</v>
      </c>
      <c r="E8" s="111">
        <f t="shared" si="0"/>
        <v>22250.20882</v>
      </c>
      <c r="F8" s="112">
        <f>+$F$7+$F$7*0.015*A8</f>
        <v>1797.5650000000001</v>
      </c>
      <c r="G8" s="112">
        <v>1000</v>
      </c>
      <c r="H8" s="114">
        <f t="shared" si="1"/>
        <v>25047.773819999999</v>
      </c>
      <c r="I8" s="115">
        <f t="shared" ref="I8" si="5">E8/200*1.5</f>
        <v>166.87656615</v>
      </c>
      <c r="J8" s="116">
        <f t="shared" ref="J8" si="6">E8/200*2</f>
        <v>222.5020882</v>
      </c>
      <c r="K8" s="16"/>
      <c r="L8" s="117">
        <v>1</v>
      </c>
      <c r="M8" s="135">
        <f>($M$7*1.5%*L8)+$M$7</f>
        <v>16197.106099999999</v>
      </c>
      <c r="N8" s="110">
        <f t="shared" ref="N8" si="7">M8*20/100</f>
        <v>3239.4212199999997</v>
      </c>
      <c r="O8" s="110">
        <f>+$O$7+$O$7*0.015*L8</f>
        <v>2884.7010500000001</v>
      </c>
      <c r="P8" s="111">
        <f t="shared" si="2"/>
        <v>22321.228369999997</v>
      </c>
      <c r="Q8" s="112">
        <f>+$Q$7+$Q$7*0.015*L8</f>
        <v>1803.655</v>
      </c>
      <c r="R8" s="112">
        <v>1000</v>
      </c>
      <c r="S8" s="114">
        <f t="shared" si="3"/>
        <v>25124.883369999996</v>
      </c>
      <c r="T8" s="115">
        <f t="shared" ref="T8" si="8">P8/200*1.5</f>
        <v>167.40921277499999</v>
      </c>
      <c r="U8" s="116">
        <f t="shared" ref="U8" si="9">P8/200*2</f>
        <v>223.21228369999997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7">
        <v>2</v>
      </c>
      <c r="B9" s="135">
        <f t="shared" ref="B9:B34" si="10">($B$7*1.5%*A9)+$B$7</f>
        <v>16384.1482</v>
      </c>
      <c r="C9" s="110">
        <f t="shared" ref="C9:C34" si="11">B9*20/100</f>
        <v>3276.8296399999999</v>
      </c>
      <c r="D9" s="110">
        <f t="shared" ref="D9:D34" si="12">+$D$7+$D$7*0.015*A9</f>
        <v>2918.0517999999997</v>
      </c>
      <c r="E9" s="111">
        <f t="shared" ref="E9:E34" si="13">SUM(B9:D9)</f>
        <v>22579.029640000001</v>
      </c>
      <c r="F9" s="112">
        <f t="shared" ref="F9:F34" si="14">+$F$7+$F$7*0.015*A9</f>
        <v>1824.13</v>
      </c>
      <c r="G9" s="112">
        <v>1000</v>
      </c>
      <c r="H9" s="114">
        <f t="shared" si="1"/>
        <v>25403.159640000002</v>
      </c>
      <c r="I9" s="115">
        <f t="shared" ref="I9:I34" si="15">E9/200*1.5</f>
        <v>169.34272230000002</v>
      </c>
      <c r="J9" s="116">
        <f t="shared" ref="J9:J34" si="16">E9/200*2</f>
        <v>225.79029640000002</v>
      </c>
      <c r="K9" s="16"/>
      <c r="L9" s="117">
        <v>2</v>
      </c>
      <c r="M9" s="135">
        <f t="shared" ref="M9:M32" si="17">($M$7*1.5%*L9)+$M$7</f>
        <v>16436.4722</v>
      </c>
      <c r="N9" s="110">
        <f t="shared" ref="N9:N32" si="18">M9*20/100</f>
        <v>3287.2944400000001</v>
      </c>
      <c r="O9" s="110">
        <f t="shared" ref="O9:O32" si="19">+$O$7+$O$7*0.015*L9</f>
        <v>2927.3321000000001</v>
      </c>
      <c r="P9" s="111">
        <f t="shared" ref="P9:P32" si="20">SUM(M9:O9)</f>
        <v>22651.098740000001</v>
      </c>
      <c r="Q9" s="112">
        <f t="shared" ref="Q9:Q32" si="21">+$Q$7+$Q$7*0.015*L9</f>
        <v>1830.31</v>
      </c>
      <c r="R9" s="112">
        <v>1000</v>
      </c>
      <c r="S9" s="114">
        <f t="shared" si="3"/>
        <v>25481.408740000003</v>
      </c>
      <c r="T9" s="115">
        <f t="shared" ref="T9:T32" si="22">P9/200*1.5</f>
        <v>169.88324055000001</v>
      </c>
      <c r="U9" s="116">
        <f t="shared" ref="U9:U32" si="23">P9/200*2</f>
        <v>226.5109874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7">
        <v>3</v>
      </c>
      <c r="B10" s="135">
        <f t="shared" si="10"/>
        <v>16622.7523</v>
      </c>
      <c r="C10" s="110">
        <f t="shared" si="11"/>
        <v>3324.5504599999999</v>
      </c>
      <c r="D10" s="110">
        <f t="shared" si="12"/>
        <v>2960.5477000000001</v>
      </c>
      <c r="E10" s="111">
        <f t="shared" si="13"/>
        <v>22907.850459999998</v>
      </c>
      <c r="F10" s="112">
        <f t="shared" si="14"/>
        <v>1850.6949999999999</v>
      </c>
      <c r="G10" s="112">
        <v>1000</v>
      </c>
      <c r="H10" s="114">
        <f t="shared" si="1"/>
        <v>25758.545459999998</v>
      </c>
      <c r="I10" s="115">
        <f t="shared" si="15"/>
        <v>171.80887844999998</v>
      </c>
      <c r="J10" s="116">
        <f t="shared" si="16"/>
        <v>229.07850459999997</v>
      </c>
      <c r="K10" s="16"/>
      <c r="L10" s="117">
        <v>3</v>
      </c>
      <c r="M10" s="135">
        <f t="shared" si="17"/>
        <v>16675.838299999999</v>
      </c>
      <c r="N10" s="110">
        <f t="shared" si="18"/>
        <v>3335.1676600000001</v>
      </c>
      <c r="O10" s="110">
        <f t="shared" si="19"/>
        <v>2969.96315</v>
      </c>
      <c r="P10" s="111">
        <f t="shared" si="20"/>
        <v>22980.969109999998</v>
      </c>
      <c r="Q10" s="112">
        <f t="shared" si="21"/>
        <v>1856.9649999999999</v>
      </c>
      <c r="R10" s="112">
        <v>1000</v>
      </c>
      <c r="S10" s="114">
        <f t="shared" si="3"/>
        <v>25837.934109999998</v>
      </c>
      <c r="T10" s="115">
        <f t="shared" si="22"/>
        <v>172.35726832499998</v>
      </c>
      <c r="U10" s="116">
        <f t="shared" si="23"/>
        <v>229.80969109999998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7">
        <v>4</v>
      </c>
      <c r="B11" s="135">
        <f t="shared" si="10"/>
        <v>16861.356400000001</v>
      </c>
      <c r="C11" s="110">
        <f t="shared" si="11"/>
        <v>3372.2712800000004</v>
      </c>
      <c r="D11" s="110">
        <f t="shared" si="12"/>
        <v>3003.0436</v>
      </c>
      <c r="E11" s="111">
        <f t="shared" si="13"/>
        <v>23236.671280000002</v>
      </c>
      <c r="F11" s="112">
        <f t="shared" si="14"/>
        <v>1877.26</v>
      </c>
      <c r="G11" s="112">
        <v>1000</v>
      </c>
      <c r="H11" s="114">
        <f t="shared" si="1"/>
        <v>26113.931280000001</v>
      </c>
      <c r="I11" s="115">
        <f t="shared" si="15"/>
        <v>174.27503460000003</v>
      </c>
      <c r="J11" s="116">
        <f t="shared" si="16"/>
        <v>232.36671280000002</v>
      </c>
      <c r="K11" s="16"/>
      <c r="L11" s="117">
        <v>4</v>
      </c>
      <c r="M11" s="135">
        <f t="shared" si="17"/>
        <v>16915.204399999999</v>
      </c>
      <c r="N11" s="110">
        <f t="shared" si="18"/>
        <v>3383.04088</v>
      </c>
      <c r="O11" s="110">
        <f t="shared" si="19"/>
        <v>3012.5942</v>
      </c>
      <c r="P11" s="111">
        <f t="shared" si="20"/>
        <v>23310.839479999999</v>
      </c>
      <c r="Q11" s="112">
        <f t="shared" si="21"/>
        <v>1883.62</v>
      </c>
      <c r="R11" s="112">
        <v>1000</v>
      </c>
      <c r="S11" s="114">
        <f t="shared" si="3"/>
        <v>26194.459479999998</v>
      </c>
      <c r="T11" s="115">
        <f t="shared" si="22"/>
        <v>174.83129609999997</v>
      </c>
      <c r="U11" s="116">
        <f t="shared" si="23"/>
        <v>233.10839479999999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7">
        <v>5</v>
      </c>
      <c r="B12" s="135">
        <f t="shared" si="10"/>
        <v>17099.960500000001</v>
      </c>
      <c r="C12" s="110">
        <f t="shared" si="11"/>
        <v>3419.9921000000004</v>
      </c>
      <c r="D12" s="110">
        <f t="shared" si="12"/>
        <v>3045.5394999999999</v>
      </c>
      <c r="E12" s="111">
        <f t="shared" si="13"/>
        <v>23565.492099999999</v>
      </c>
      <c r="F12" s="112">
        <f t="shared" si="14"/>
        <v>1903.825</v>
      </c>
      <c r="G12" s="112">
        <v>1000</v>
      </c>
      <c r="H12" s="114">
        <f t="shared" si="1"/>
        <v>26469.3171</v>
      </c>
      <c r="I12" s="115">
        <f t="shared" si="15"/>
        <v>176.74119074999999</v>
      </c>
      <c r="J12" s="116">
        <f t="shared" si="16"/>
        <v>235.654921</v>
      </c>
      <c r="K12" s="16"/>
      <c r="L12" s="117">
        <v>5</v>
      </c>
      <c r="M12" s="135">
        <f t="shared" si="17"/>
        <v>17154.570500000002</v>
      </c>
      <c r="N12" s="110">
        <f t="shared" si="18"/>
        <v>3430.9141000000004</v>
      </c>
      <c r="O12" s="110">
        <f t="shared" si="19"/>
        <v>3055.2252500000004</v>
      </c>
      <c r="P12" s="111">
        <f t="shared" si="20"/>
        <v>23640.709850000003</v>
      </c>
      <c r="Q12" s="112">
        <f t="shared" si="21"/>
        <v>1910.2750000000001</v>
      </c>
      <c r="R12" s="112">
        <v>1000</v>
      </c>
      <c r="S12" s="114">
        <f t="shared" si="3"/>
        <v>26550.984850000004</v>
      </c>
      <c r="T12" s="115">
        <f t="shared" si="22"/>
        <v>177.305323875</v>
      </c>
      <c r="U12" s="116">
        <f t="shared" si="23"/>
        <v>236.40709850000002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7">
        <v>6</v>
      </c>
      <c r="B13" s="135">
        <f t="shared" si="10"/>
        <v>17338.564600000002</v>
      </c>
      <c r="C13" s="110">
        <f t="shared" si="11"/>
        <v>3467.7129199999999</v>
      </c>
      <c r="D13" s="110">
        <f t="shared" si="12"/>
        <v>3088.0353999999998</v>
      </c>
      <c r="E13" s="111">
        <f t="shared" si="13"/>
        <v>23894.312920000004</v>
      </c>
      <c r="F13" s="112">
        <f t="shared" si="14"/>
        <v>1930.3899999999999</v>
      </c>
      <c r="G13" s="112">
        <v>1000</v>
      </c>
      <c r="H13" s="114">
        <f t="shared" si="1"/>
        <v>26824.702920000003</v>
      </c>
      <c r="I13" s="115">
        <f t="shared" si="15"/>
        <v>179.20734690000003</v>
      </c>
      <c r="J13" s="116">
        <f t="shared" si="16"/>
        <v>238.94312920000004</v>
      </c>
      <c r="K13" s="16"/>
      <c r="L13" s="117">
        <v>6</v>
      </c>
      <c r="M13" s="135">
        <f t="shared" si="17"/>
        <v>17393.936600000001</v>
      </c>
      <c r="N13" s="110">
        <f t="shared" si="18"/>
        <v>3478.7873200000004</v>
      </c>
      <c r="O13" s="110">
        <f t="shared" si="19"/>
        <v>3097.8563000000004</v>
      </c>
      <c r="P13" s="111">
        <f t="shared" si="20"/>
        <v>23970.58022</v>
      </c>
      <c r="Q13" s="112">
        <f t="shared" si="21"/>
        <v>1936.93</v>
      </c>
      <c r="R13" s="112">
        <v>1000</v>
      </c>
      <c r="S13" s="114">
        <f t="shared" si="3"/>
        <v>26907.51022</v>
      </c>
      <c r="T13" s="115">
        <f t="shared" si="22"/>
        <v>179.77935165</v>
      </c>
      <c r="U13" s="116">
        <f t="shared" si="23"/>
        <v>239.70580219999999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7">
        <v>7</v>
      </c>
      <c r="B14" s="135">
        <f t="shared" si="10"/>
        <v>17577.168700000002</v>
      </c>
      <c r="C14" s="110">
        <f t="shared" si="11"/>
        <v>3515.4337400000009</v>
      </c>
      <c r="D14" s="110">
        <f t="shared" si="12"/>
        <v>3130.5313000000001</v>
      </c>
      <c r="E14" s="111">
        <f t="shared" si="13"/>
        <v>24223.133740000001</v>
      </c>
      <c r="F14" s="112">
        <f t="shared" si="14"/>
        <v>1956.9549999999999</v>
      </c>
      <c r="G14" s="112">
        <v>1000</v>
      </c>
      <c r="H14" s="114">
        <f t="shared" si="1"/>
        <v>27180.088739999999</v>
      </c>
      <c r="I14" s="115">
        <f t="shared" si="15"/>
        <v>181.67350304999999</v>
      </c>
      <c r="J14" s="116">
        <f t="shared" si="16"/>
        <v>242.2313374</v>
      </c>
      <c r="K14" s="16"/>
      <c r="L14" s="117">
        <v>7</v>
      </c>
      <c r="M14" s="135">
        <f t="shared" si="17"/>
        <v>17633.3027</v>
      </c>
      <c r="N14" s="110">
        <f t="shared" si="18"/>
        <v>3526.6605399999999</v>
      </c>
      <c r="O14" s="110">
        <f t="shared" si="19"/>
        <v>3140.4873500000003</v>
      </c>
      <c r="P14" s="111">
        <f t="shared" si="20"/>
        <v>24300.45059</v>
      </c>
      <c r="Q14" s="112">
        <f t="shared" si="21"/>
        <v>1963.585</v>
      </c>
      <c r="R14" s="112">
        <v>1000</v>
      </c>
      <c r="S14" s="114">
        <f t="shared" si="3"/>
        <v>27264.03559</v>
      </c>
      <c r="T14" s="115">
        <f t="shared" si="22"/>
        <v>182.25337942499999</v>
      </c>
      <c r="U14" s="116">
        <f t="shared" si="23"/>
        <v>243.0045059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7">
        <v>8</v>
      </c>
      <c r="B15" s="135">
        <f t="shared" si="10"/>
        <v>17815.772799999999</v>
      </c>
      <c r="C15" s="110">
        <f t="shared" si="11"/>
        <v>3563.1545599999999</v>
      </c>
      <c r="D15" s="110">
        <f t="shared" si="12"/>
        <v>3173.0272</v>
      </c>
      <c r="E15" s="111">
        <f t="shared" si="13"/>
        <v>24551.954559999998</v>
      </c>
      <c r="F15" s="112">
        <f t="shared" si="14"/>
        <v>1983.52</v>
      </c>
      <c r="G15" s="112">
        <v>1000</v>
      </c>
      <c r="H15" s="114">
        <f t="shared" si="1"/>
        <v>27535.474559999999</v>
      </c>
      <c r="I15" s="115">
        <f t="shared" si="15"/>
        <v>184.13965919999998</v>
      </c>
      <c r="J15" s="116">
        <f t="shared" si="16"/>
        <v>245.51954559999999</v>
      </c>
      <c r="K15" s="16"/>
      <c r="L15" s="117">
        <v>8</v>
      </c>
      <c r="M15" s="135">
        <f t="shared" si="17"/>
        <v>17872.668799999999</v>
      </c>
      <c r="N15" s="110">
        <f t="shared" si="18"/>
        <v>3574.5337599999998</v>
      </c>
      <c r="O15" s="110">
        <f t="shared" si="19"/>
        <v>3183.1184000000003</v>
      </c>
      <c r="P15" s="111">
        <f t="shared" si="20"/>
        <v>24630.320959999997</v>
      </c>
      <c r="Q15" s="112">
        <f t="shared" si="21"/>
        <v>1990.24</v>
      </c>
      <c r="R15" s="112">
        <v>1000</v>
      </c>
      <c r="S15" s="114">
        <f t="shared" si="3"/>
        <v>27620.560959999999</v>
      </c>
      <c r="T15" s="115">
        <f t="shared" si="22"/>
        <v>184.72740719999999</v>
      </c>
      <c r="U15" s="116">
        <f t="shared" si="23"/>
        <v>246.30320959999997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7">
        <v>9</v>
      </c>
      <c r="B16" s="135">
        <f t="shared" si="10"/>
        <v>18054.376899999999</v>
      </c>
      <c r="C16" s="110">
        <f t="shared" si="11"/>
        <v>3610.87538</v>
      </c>
      <c r="D16" s="110">
        <f t="shared" si="12"/>
        <v>3215.5230999999999</v>
      </c>
      <c r="E16" s="111">
        <f t="shared" si="13"/>
        <v>24880.775379999999</v>
      </c>
      <c r="F16" s="112">
        <f t="shared" si="14"/>
        <v>2010.085</v>
      </c>
      <c r="G16" s="112">
        <v>1000</v>
      </c>
      <c r="H16" s="114">
        <f t="shared" si="1"/>
        <v>27890.860379999998</v>
      </c>
      <c r="I16" s="115">
        <f t="shared" si="15"/>
        <v>186.60581535</v>
      </c>
      <c r="J16" s="116">
        <f t="shared" si="16"/>
        <v>248.8077538</v>
      </c>
      <c r="K16" s="16"/>
      <c r="L16" s="117">
        <v>9</v>
      </c>
      <c r="M16" s="135">
        <f t="shared" si="17"/>
        <v>18112.034899999999</v>
      </c>
      <c r="N16" s="110">
        <f t="shared" si="18"/>
        <v>3622.4069799999997</v>
      </c>
      <c r="O16" s="110">
        <f t="shared" si="19"/>
        <v>3225.7494500000003</v>
      </c>
      <c r="P16" s="111">
        <f t="shared" si="20"/>
        <v>24960.191329999998</v>
      </c>
      <c r="Q16" s="112">
        <f t="shared" si="21"/>
        <v>2016.895</v>
      </c>
      <c r="R16" s="112">
        <v>1000</v>
      </c>
      <c r="S16" s="114">
        <f t="shared" si="3"/>
        <v>27977.086329999998</v>
      </c>
      <c r="T16" s="115">
        <f t="shared" si="22"/>
        <v>187.20143497499998</v>
      </c>
      <c r="U16" s="116">
        <f t="shared" si="23"/>
        <v>249.60191329999998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7">
        <v>10</v>
      </c>
      <c r="B17" s="135">
        <f t="shared" si="10"/>
        <v>18292.981</v>
      </c>
      <c r="C17" s="110">
        <f t="shared" si="11"/>
        <v>3658.5962</v>
      </c>
      <c r="D17" s="110">
        <f t="shared" si="12"/>
        <v>3258.0189999999998</v>
      </c>
      <c r="E17" s="111">
        <f t="shared" si="13"/>
        <v>25209.5962</v>
      </c>
      <c r="F17" s="112">
        <f t="shared" si="14"/>
        <v>2036.65</v>
      </c>
      <c r="G17" s="112">
        <v>1000</v>
      </c>
      <c r="H17" s="114">
        <f t="shared" si="1"/>
        <v>28246.246200000001</v>
      </c>
      <c r="I17" s="115">
        <f t="shared" si="15"/>
        <v>189.07197149999999</v>
      </c>
      <c r="J17" s="116">
        <f t="shared" si="16"/>
        <v>252.09596199999999</v>
      </c>
      <c r="K17" s="16"/>
      <c r="L17" s="117">
        <v>10</v>
      </c>
      <c r="M17" s="135">
        <f t="shared" si="17"/>
        <v>18351.400999999998</v>
      </c>
      <c r="N17" s="110">
        <f t="shared" si="18"/>
        <v>3670.2801999999997</v>
      </c>
      <c r="O17" s="110">
        <f t="shared" si="19"/>
        <v>3268.3805000000002</v>
      </c>
      <c r="P17" s="111">
        <f t="shared" si="20"/>
        <v>25290.061699999998</v>
      </c>
      <c r="Q17" s="112">
        <f t="shared" si="21"/>
        <v>2043.55</v>
      </c>
      <c r="R17" s="112">
        <v>1000</v>
      </c>
      <c r="S17" s="114">
        <f t="shared" si="3"/>
        <v>28333.611699999998</v>
      </c>
      <c r="T17" s="115">
        <f t="shared" si="22"/>
        <v>189.67546274999998</v>
      </c>
      <c r="U17" s="116">
        <f t="shared" si="23"/>
        <v>252.90061699999998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7">
        <v>11</v>
      </c>
      <c r="B18" s="135">
        <f t="shared" si="10"/>
        <v>18531.5851</v>
      </c>
      <c r="C18" s="110">
        <f t="shared" si="11"/>
        <v>3706.31702</v>
      </c>
      <c r="D18" s="110">
        <f t="shared" si="12"/>
        <v>3300.5149000000001</v>
      </c>
      <c r="E18" s="111">
        <f t="shared" si="13"/>
        <v>25538.417020000001</v>
      </c>
      <c r="F18" s="112">
        <f t="shared" si="14"/>
        <v>2063.2150000000001</v>
      </c>
      <c r="G18" s="112">
        <v>1000</v>
      </c>
      <c r="H18" s="114">
        <f t="shared" si="1"/>
        <v>28601.632020000001</v>
      </c>
      <c r="I18" s="115">
        <f t="shared" si="15"/>
        <v>191.53812765000001</v>
      </c>
      <c r="J18" s="116">
        <f t="shared" si="16"/>
        <v>255.3841702</v>
      </c>
      <c r="K18" s="16"/>
      <c r="L18" s="117">
        <v>11</v>
      </c>
      <c r="M18" s="135">
        <f t="shared" si="17"/>
        <v>18590.767100000001</v>
      </c>
      <c r="N18" s="110">
        <f t="shared" si="18"/>
        <v>3718.1534200000001</v>
      </c>
      <c r="O18" s="110">
        <f t="shared" si="19"/>
        <v>3311.0115500000002</v>
      </c>
      <c r="P18" s="111">
        <f t="shared" si="20"/>
        <v>25619.932069999999</v>
      </c>
      <c r="Q18" s="112">
        <f t="shared" si="21"/>
        <v>2070.2049999999999</v>
      </c>
      <c r="R18" s="112">
        <v>1000</v>
      </c>
      <c r="S18" s="114">
        <f t="shared" si="3"/>
        <v>28690.137069999997</v>
      </c>
      <c r="T18" s="115">
        <f t="shared" si="22"/>
        <v>192.14949052499998</v>
      </c>
      <c r="U18" s="116">
        <f t="shared" si="23"/>
        <v>256.19932069999999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7">
        <v>12</v>
      </c>
      <c r="B19" s="135">
        <f t="shared" si="10"/>
        <v>18770.189200000001</v>
      </c>
      <c r="C19" s="110">
        <f t="shared" si="11"/>
        <v>3754.03784</v>
      </c>
      <c r="D19" s="110">
        <f t="shared" si="12"/>
        <v>3343.0108</v>
      </c>
      <c r="E19" s="111">
        <f t="shared" si="13"/>
        <v>25867.237840000002</v>
      </c>
      <c r="F19" s="112">
        <f t="shared" si="14"/>
        <v>2089.7799999999997</v>
      </c>
      <c r="G19" s="112">
        <v>1000</v>
      </c>
      <c r="H19" s="114">
        <f t="shared" si="1"/>
        <v>28957.01784</v>
      </c>
      <c r="I19" s="115">
        <f t="shared" si="15"/>
        <v>194.0042838</v>
      </c>
      <c r="J19" s="116">
        <f t="shared" si="16"/>
        <v>258.67237840000001</v>
      </c>
      <c r="K19" s="16"/>
      <c r="L19" s="117">
        <v>12</v>
      </c>
      <c r="M19" s="135">
        <f t="shared" si="17"/>
        <v>18830.1332</v>
      </c>
      <c r="N19" s="110">
        <f t="shared" si="18"/>
        <v>3766.02664</v>
      </c>
      <c r="O19" s="110">
        <f t="shared" si="19"/>
        <v>3353.6426000000001</v>
      </c>
      <c r="P19" s="111">
        <f t="shared" si="20"/>
        <v>25949.802439999999</v>
      </c>
      <c r="Q19" s="112">
        <f t="shared" si="21"/>
        <v>2096.86</v>
      </c>
      <c r="R19" s="112">
        <v>1000</v>
      </c>
      <c r="S19" s="114">
        <f t="shared" si="3"/>
        <v>29046.66244</v>
      </c>
      <c r="T19" s="115">
        <f t="shared" si="22"/>
        <v>194.6235183</v>
      </c>
      <c r="U19" s="116">
        <f t="shared" si="23"/>
        <v>259.49802440000002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7">
        <v>13</v>
      </c>
      <c r="B20" s="135">
        <f t="shared" si="10"/>
        <v>19008.793300000001</v>
      </c>
      <c r="C20" s="110">
        <f t="shared" si="11"/>
        <v>3801.7586600000004</v>
      </c>
      <c r="D20" s="110">
        <f t="shared" si="12"/>
        <v>3385.5066999999999</v>
      </c>
      <c r="E20" s="111">
        <f t="shared" si="13"/>
        <v>26196.058660000002</v>
      </c>
      <c r="F20" s="112">
        <f t="shared" si="14"/>
        <v>2116.3449999999998</v>
      </c>
      <c r="G20" s="112">
        <v>1000</v>
      </c>
      <c r="H20" s="114">
        <f t="shared" si="1"/>
        <v>29312.403660000004</v>
      </c>
      <c r="I20" s="115">
        <f t="shared" si="15"/>
        <v>196.47043995000001</v>
      </c>
      <c r="J20" s="116">
        <f t="shared" si="16"/>
        <v>261.9605866</v>
      </c>
      <c r="K20" s="16"/>
      <c r="L20" s="117">
        <v>13</v>
      </c>
      <c r="M20" s="135">
        <f t="shared" si="17"/>
        <v>19069.499299999999</v>
      </c>
      <c r="N20" s="110">
        <f t="shared" si="18"/>
        <v>3813.8998599999995</v>
      </c>
      <c r="O20" s="110">
        <f t="shared" si="19"/>
        <v>3396.2736500000001</v>
      </c>
      <c r="P20" s="111">
        <f t="shared" si="20"/>
        <v>26279.67281</v>
      </c>
      <c r="Q20" s="112">
        <f t="shared" si="21"/>
        <v>2123.5149999999999</v>
      </c>
      <c r="R20" s="112">
        <v>1000</v>
      </c>
      <c r="S20" s="114">
        <f t="shared" si="3"/>
        <v>29403.187809999999</v>
      </c>
      <c r="T20" s="115">
        <f t="shared" si="22"/>
        <v>197.097546075</v>
      </c>
      <c r="U20" s="116">
        <f t="shared" si="23"/>
        <v>262.7967281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7">
        <v>14</v>
      </c>
      <c r="B21" s="135">
        <f t="shared" si="10"/>
        <v>19247.397400000002</v>
      </c>
      <c r="C21" s="110">
        <f t="shared" si="11"/>
        <v>3849.4794800000004</v>
      </c>
      <c r="D21" s="110">
        <f t="shared" si="12"/>
        <v>3428.0025999999998</v>
      </c>
      <c r="E21" s="111">
        <f t="shared" si="13"/>
        <v>26524.879480000003</v>
      </c>
      <c r="F21" s="112">
        <f t="shared" si="14"/>
        <v>2142.91</v>
      </c>
      <c r="G21" s="112">
        <v>1000</v>
      </c>
      <c r="H21" s="114">
        <f t="shared" si="1"/>
        <v>29667.789480000003</v>
      </c>
      <c r="I21" s="115">
        <f t="shared" si="15"/>
        <v>198.93659610000003</v>
      </c>
      <c r="J21" s="116">
        <f t="shared" si="16"/>
        <v>265.24879480000004</v>
      </c>
      <c r="K21" s="16"/>
      <c r="L21" s="117">
        <v>14</v>
      </c>
      <c r="M21" s="135">
        <f t="shared" si="17"/>
        <v>19308.865399999999</v>
      </c>
      <c r="N21" s="110">
        <f t="shared" si="18"/>
        <v>3861.7730799999995</v>
      </c>
      <c r="O21" s="110">
        <f t="shared" si="19"/>
        <v>3438.9047</v>
      </c>
      <c r="P21" s="111">
        <f t="shared" si="20"/>
        <v>26609.543179999997</v>
      </c>
      <c r="Q21" s="112">
        <f t="shared" si="21"/>
        <v>2150.17</v>
      </c>
      <c r="R21" s="112">
        <v>1000</v>
      </c>
      <c r="S21" s="114">
        <f t="shared" si="3"/>
        <v>29759.713179999999</v>
      </c>
      <c r="T21" s="115">
        <f t="shared" si="22"/>
        <v>199.57157384999999</v>
      </c>
      <c r="U21" s="116">
        <f t="shared" si="23"/>
        <v>266.09543179999997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7">
        <v>15</v>
      </c>
      <c r="B22" s="135">
        <f t="shared" si="10"/>
        <v>19486.001499999998</v>
      </c>
      <c r="C22" s="110">
        <f t="shared" si="11"/>
        <v>3897.2002999999995</v>
      </c>
      <c r="D22" s="110">
        <f t="shared" si="12"/>
        <v>3470.4984999999997</v>
      </c>
      <c r="E22" s="111">
        <f t="shared" si="13"/>
        <v>26853.700299999997</v>
      </c>
      <c r="F22" s="112">
        <f t="shared" si="14"/>
        <v>2169.4749999999999</v>
      </c>
      <c r="G22" s="112">
        <v>1000</v>
      </c>
      <c r="H22" s="114">
        <f t="shared" si="1"/>
        <v>30023.175299999995</v>
      </c>
      <c r="I22" s="115">
        <f t="shared" si="15"/>
        <v>201.40275224999999</v>
      </c>
      <c r="J22" s="116">
        <f t="shared" si="16"/>
        <v>268.53700299999997</v>
      </c>
      <c r="K22" s="16"/>
      <c r="L22" s="117">
        <v>15</v>
      </c>
      <c r="M22" s="135">
        <f t="shared" si="17"/>
        <v>19548.231499999998</v>
      </c>
      <c r="N22" s="110">
        <f t="shared" si="18"/>
        <v>3909.6462999999994</v>
      </c>
      <c r="O22" s="110">
        <f t="shared" si="19"/>
        <v>3481.53575</v>
      </c>
      <c r="P22" s="111">
        <f t="shared" si="20"/>
        <v>26939.413549999997</v>
      </c>
      <c r="Q22" s="112">
        <f t="shared" si="21"/>
        <v>2176.8249999999998</v>
      </c>
      <c r="R22" s="112">
        <v>1000</v>
      </c>
      <c r="S22" s="114">
        <f t="shared" si="3"/>
        <v>30116.238549999998</v>
      </c>
      <c r="T22" s="115">
        <f t="shared" si="22"/>
        <v>202.04560162499996</v>
      </c>
      <c r="U22" s="116">
        <f t="shared" si="23"/>
        <v>269.39413549999995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7">
        <v>16</v>
      </c>
      <c r="B23" s="135">
        <f t="shared" si="10"/>
        <v>19724.605599999999</v>
      </c>
      <c r="C23" s="110">
        <f t="shared" si="11"/>
        <v>3944.9211199999995</v>
      </c>
      <c r="D23" s="110">
        <f t="shared" si="12"/>
        <v>3512.9944</v>
      </c>
      <c r="E23" s="111">
        <f t="shared" si="13"/>
        <v>27182.521119999998</v>
      </c>
      <c r="F23" s="112">
        <f t="shared" si="14"/>
        <v>2196.04</v>
      </c>
      <c r="G23" s="112">
        <v>1000</v>
      </c>
      <c r="H23" s="114">
        <f t="shared" si="1"/>
        <v>30378.561119999998</v>
      </c>
      <c r="I23" s="115">
        <f t="shared" si="15"/>
        <v>203.86890839999995</v>
      </c>
      <c r="J23" s="116">
        <f t="shared" si="16"/>
        <v>271.82521119999996</v>
      </c>
      <c r="K23" s="16"/>
      <c r="L23" s="117">
        <v>16</v>
      </c>
      <c r="M23" s="135">
        <f t="shared" si="17"/>
        <v>19787.597600000001</v>
      </c>
      <c r="N23" s="110">
        <f t="shared" si="18"/>
        <v>3957.5195200000003</v>
      </c>
      <c r="O23" s="110">
        <f t="shared" si="19"/>
        <v>3524.1668</v>
      </c>
      <c r="P23" s="111">
        <f t="shared" si="20"/>
        <v>27269.283920000002</v>
      </c>
      <c r="Q23" s="112">
        <f t="shared" si="21"/>
        <v>2203.48</v>
      </c>
      <c r="R23" s="112">
        <v>1000</v>
      </c>
      <c r="S23" s="114">
        <f t="shared" si="3"/>
        <v>30472.763920000001</v>
      </c>
      <c r="T23" s="115">
        <f t="shared" si="22"/>
        <v>204.51962940000004</v>
      </c>
      <c r="U23" s="116">
        <f t="shared" si="23"/>
        <v>272.69283920000004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7">
        <v>17</v>
      </c>
      <c r="B24" s="135">
        <f t="shared" si="10"/>
        <v>19963.209699999999</v>
      </c>
      <c r="C24" s="110">
        <f t="shared" si="11"/>
        <v>3992.64194</v>
      </c>
      <c r="D24" s="110">
        <f t="shared" si="12"/>
        <v>3555.4902999999999</v>
      </c>
      <c r="E24" s="111">
        <f t="shared" si="13"/>
        <v>27511.341940000002</v>
      </c>
      <c r="F24" s="112">
        <f t="shared" si="14"/>
        <v>2222.605</v>
      </c>
      <c r="G24" s="112">
        <v>1000</v>
      </c>
      <c r="H24" s="114">
        <f t="shared" si="1"/>
        <v>30733.946940000002</v>
      </c>
      <c r="I24" s="115">
        <f t="shared" si="15"/>
        <v>206.33506455</v>
      </c>
      <c r="J24" s="116">
        <f t="shared" si="16"/>
        <v>275.1134194</v>
      </c>
      <c r="K24" s="16"/>
      <c r="L24" s="117">
        <v>17</v>
      </c>
      <c r="M24" s="135">
        <f t="shared" si="17"/>
        <v>20026.9637</v>
      </c>
      <c r="N24" s="110">
        <f t="shared" si="18"/>
        <v>4005.3927399999998</v>
      </c>
      <c r="O24" s="110">
        <f t="shared" si="19"/>
        <v>3566.7978499999999</v>
      </c>
      <c r="P24" s="111">
        <f t="shared" si="20"/>
        <v>27599.154289999999</v>
      </c>
      <c r="Q24" s="112">
        <f t="shared" si="21"/>
        <v>2230.1349999999998</v>
      </c>
      <c r="R24" s="112">
        <v>1000</v>
      </c>
      <c r="S24" s="114">
        <f t="shared" si="3"/>
        <v>30829.289289999997</v>
      </c>
      <c r="T24" s="115">
        <f t="shared" si="22"/>
        <v>206.99365717500001</v>
      </c>
      <c r="U24" s="116">
        <f t="shared" si="23"/>
        <v>275.99154290000001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7">
        <v>18</v>
      </c>
      <c r="B25" s="135">
        <f t="shared" si="10"/>
        <v>20201.8138</v>
      </c>
      <c r="C25" s="110">
        <f t="shared" si="11"/>
        <v>4040.36276</v>
      </c>
      <c r="D25" s="110">
        <f t="shared" si="12"/>
        <v>3597.9861999999998</v>
      </c>
      <c r="E25" s="111">
        <f t="shared" si="13"/>
        <v>27840.162759999999</v>
      </c>
      <c r="F25" s="112">
        <f t="shared" si="14"/>
        <v>2249.17</v>
      </c>
      <c r="G25" s="112">
        <v>1000</v>
      </c>
      <c r="H25" s="114">
        <f t="shared" si="1"/>
        <v>31089.332759999998</v>
      </c>
      <c r="I25" s="115">
        <f t="shared" si="15"/>
        <v>208.80122069999999</v>
      </c>
      <c r="J25" s="116">
        <f t="shared" si="16"/>
        <v>278.40162759999998</v>
      </c>
      <c r="K25" s="16"/>
      <c r="L25" s="117">
        <v>18</v>
      </c>
      <c r="M25" s="135">
        <f t="shared" si="17"/>
        <v>20266.3298</v>
      </c>
      <c r="N25" s="110">
        <f t="shared" si="18"/>
        <v>4053.2659600000002</v>
      </c>
      <c r="O25" s="110">
        <f t="shared" si="19"/>
        <v>3609.4289000000003</v>
      </c>
      <c r="P25" s="111">
        <f t="shared" si="20"/>
        <v>27929.024659999999</v>
      </c>
      <c r="Q25" s="112">
        <f t="shared" si="21"/>
        <v>2256.79</v>
      </c>
      <c r="R25" s="112">
        <v>1000</v>
      </c>
      <c r="S25" s="114">
        <f t="shared" si="3"/>
        <v>31185.81466</v>
      </c>
      <c r="T25" s="115">
        <f t="shared" si="22"/>
        <v>209.46768494999998</v>
      </c>
      <c r="U25" s="116">
        <f t="shared" si="23"/>
        <v>279.29024659999999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7">
        <v>19</v>
      </c>
      <c r="B26" s="135">
        <f t="shared" si="10"/>
        <v>20440.4179</v>
      </c>
      <c r="C26" s="110">
        <f t="shared" si="11"/>
        <v>4088.08358</v>
      </c>
      <c r="D26" s="110">
        <f t="shared" si="12"/>
        <v>3640.4821000000002</v>
      </c>
      <c r="E26" s="111">
        <f t="shared" si="13"/>
        <v>28168.98358</v>
      </c>
      <c r="F26" s="112">
        <f t="shared" si="14"/>
        <v>2275.7350000000001</v>
      </c>
      <c r="G26" s="112">
        <v>1000</v>
      </c>
      <c r="H26" s="114">
        <f t="shared" si="1"/>
        <v>31444.718580000001</v>
      </c>
      <c r="I26" s="115">
        <f t="shared" si="15"/>
        <v>211.26737685000001</v>
      </c>
      <c r="J26" s="116">
        <f t="shared" si="16"/>
        <v>281.68983580000003</v>
      </c>
      <c r="K26" s="16"/>
      <c r="L26" s="117">
        <v>19</v>
      </c>
      <c r="M26" s="135">
        <f t="shared" si="17"/>
        <v>20505.695899999999</v>
      </c>
      <c r="N26" s="110">
        <f t="shared" si="18"/>
        <v>4101.1391799999992</v>
      </c>
      <c r="O26" s="110">
        <f t="shared" si="19"/>
        <v>3652.0599500000003</v>
      </c>
      <c r="P26" s="111">
        <f t="shared" si="20"/>
        <v>28258.895029999996</v>
      </c>
      <c r="Q26" s="112">
        <f t="shared" si="21"/>
        <v>2283.4449999999997</v>
      </c>
      <c r="R26" s="112">
        <v>1000</v>
      </c>
      <c r="S26" s="114">
        <f t="shared" si="3"/>
        <v>31542.340029999996</v>
      </c>
      <c r="T26" s="115">
        <f t="shared" si="22"/>
        <v>211.94171272499997</v>
      </c>
      <c r="U26" s="116">
        <f t="shared" si="23"/>
        <v>282.58895029999996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7">
        <v>20</v>
      </c>
      <c r="B27" s="135">
        <f t="shared" si="10"/>
        <v>20679.022000000001</v>
      </c>
      <c r="C27" s="110">
        <f t="shared" si="11"/>
        <v>4135.8044</v>
      </c>
      <c r="D27" s="110">
        <f t="shared" si="12"/>
        <v>3682.9780000000001</v>
      </c>
      <c r="E27" s="111">
        <f t="shared" si="13"/>
        <v>28497.804400000001</v>
      </c>
      <c r="F27" s="112">
        <f t="shared" si="14"/>
        <v>2302.3000000000002</v>
      </c>
      <c r="G27" s="112">
        <v>1000</v>
      </c>
      <c r="H27" s="114">
        <f t="shared" si="1"/>
        <v>31800.1044</v>
      </c>
      <c r="I27" s="115">
        <f t="shared" si="15"/>
        <v>213.73353300000002</v>
      </c>
      <c r="J27" s="116">
        <f t="shared" si="16"/>
        <v>284.97804400000001</v>
      </c>
      <c r="K27" s="16"/>
      <c r="L27" s="117">
        <v>20</v>
      </c>
      <c r="M27" s="135">
        <f t="shared" si="17"/>
        <v>20745.061999999998</v>
      </c>
      <c r="N27" s="110">
        <f t="shared" si="18"/>
        <v>4149.0123999999996</v>
      </c>
      <c r="O27" s="110">
        <f t="shared" si="19"/>
        <v>3694.6910000000003</v>
      </c>
      <c r="P27" s="111">
        <f t="shared" si="20"/>
        <v>28588.765399999997</v>
      </c>
      <c r="Q27" s="112">
        <f t="shared" si="21"/>
        <v>2310.1</v>
      </c>
      <c r="R27" s="112">
        <v>1000</v>
      </c>
      <c r="S27" s="114">
        <f t="shared" si="3"/>
        <v>31898.865399999995</v>
      </c>
      <c r="T27" s="115">
        <f t="shared" si="22"/>
        <v>214.41574049999997</v>
      </c>
      <c r="U27" s="116">
        <f t="shared" si="23"/>
        <v>285.88765399999994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7">
        <v>21</v>
      </c>
      <c r="B28" s="135">
        <f t="shared" si="10"/>
        <v>20917.626100000001</v>
      </c>
      <c r="C28" s="110">
        <f t="shared" si="11"/>
        <v>4183.5252199999995</v>
      </c>
      <c r="D28" s="110">
        <f t="shared" si="12"/>
        <v>3725.4739</v>
      </c>
      <c r="E28" s="111">
        <f t="shared" si="13"/>
        <v>28826.625220000002</v>
      </c>
      <c r="F28" s="112">
        <f t="shared" si="14"/>
        <v>2328.8649999999998</v>
      </c>
      <c r="G28" s="112">
        <v>1000</v>
      </c>
      <c r="H28" s="114">
        <f t="shared" si="1"/>
        <v>32155.49022</v>
      </c>
      <c r="I28" s="115">
        <f t="shared" si="15"/>
        <v>216.19968914999998</v>
      </c>
      <c r="J28" s="116">
        <f t="shared" si="16"/>
        <v>288.2662522</v>
      </c>
      <c r="K28" s="16"/>
      <c r="L28" s="117">
        <v>21</v>
      </c>
      <c r="M28" s="135">
        <f t="shared" si="17"/>
        <v>20984.428099999997</v>
      </c>
      <c r="N28" s="110">
        <f t="shared" si="18"/>
        <v>4196.8856199999991</v>
      </c>
      <c r="O28" s="110">
        <f t="shared" si="19"/>
        <v>3737.3220500000002</v>
      </c>
      <c r="P28" s="111">
        <f t="shared" si="20"/>
        <v>28918.635769999997</v>
      </c>
      <c r="Q28" s="112">
        <f t="shared" si="21"/>
        <v>2336.7550000000001</v>
      </c>
      <c r="R28" s="112">
        <v>1000</v>
      </c>
      <c r="S28" s="114">
        <f t="shared" si="3"/>
        <v>32255.390769999998</v>
      </c>
      <c r="T28" s="115">
        <f t="shared" si="22"/>
        <v>216.88976827499999</v>
      </c>
      <c r="U28" s="116">
        <f t="shared" si="23"/>
        <v>289.18635769999997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7">
        <v>22</v>
      </c>
      <c r="B29" s="135">
        <f t="shared" si="10"/>
        <v>21156.230199999998</v>
      </c>
      <c r="C29" s="110">
        <f t="shared" si="11"/>
        <v>4231.2460399999991</v>
      </c>
      <c r="D29" s="110">
        <f t="shared" si="12"/>
        <v>3767.9697999999999</v>
      </c>
      <c r="E29" s="111">
        <f t="shared" si="13"/>
        <v>29155.446039999995</v>
      </c>
      <c r="F29" s="112">
        <f t="shared" si="14"/>
        <v>2355.4299999999998</v>
      </c>
      <c r="G29" s="112">
        <v>1000</v>
      </c>
      <c r="H29" s="114">
        <f t="shared" si="1"/>
        <v>32510.876039999996</v>
      </c>
      <c r="I29" s="115">
        <f t="shared" si="15"/>
        <v>218.66584529999994</v>
      </c>
      <c r="J29" s="116">
        <f t="shared" si="16"/>
        <v>291.55446039999993</v>
      </c>
      <c r="K29" s="16"/>
      <c r="L29" s="117">
        <v>22</v>
      </c>
      <c r="M29" s="135">
        <f t="shared" si="17"/>
        <v>21223.7942</v>
      </c>
      <c r="N29" s="110">
        <f t="shared" si="18"/>
        <v>4244.7588400000004</v>
      </c>
      <c r="O29" s="110">
        <f t="shared" si="19"/>
        <v>3779.9531000000002</v>
      </c>
      <c r="P29" s="111">
        <f t="shared" si="20"/>
        <v>29248.506139999998</v>
      </c>
      <c r="Q29" s="112">
        <f t="shared" si="21"/>
        <v>2363.41</v>
      </c>
      <c r="R29" s="112">
        <v>1000</v>
      </c>
      <c r="S29" s="114">
        <f t="shared" si="3"/>
        <v>32611.916139999998</v>
      </c>
      <c r="T29" s="115">
        <f t="shared" si="22"/>
        <v>219.36379604999996</v>
      </c>
      <c r="U29" s="116">
        <f t="shared" si="23"/>
        <v>292.48506139999995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7">
        <v>23</v>
      </c>
      <c r="B30" s="135">
        <f t="shared" si="10"/>
        <v>21394.834300000002</v>
      </c>
      <c r="C30" s="110">
        <f t="shared" si="11"/>
        <v>4278.9668600000005</v>
      </c>
      <c r="D30" s="110">
        <f t="shared" si="12"/>
        <v>3810.4656999999997</v>
      </c>
      <c r="E30" s="111">
        <f t="shared" si="13"/>
        <v>29484.266860000003</v>
      </c>
      <c r="F30" s="112">
        <f t="shared" si="14"/>
        <v>2381.9949999999999</v>
      </c>
      <c r="G30" s="112">
        <v>1000</v>
      </c>
      <c r="H30" s="114">
        <f t="shared" si="1"/>
        <v>32866.261859999999</v>
      </c>
      <c r="I30" s="115">
        <f t="shared" si="15"/>
        <v>221.13200145000002</v>
      </c>
      <c r="J30" s="116">
        <f t="shared" si="16"/>
        <v>294.84266860000002</v>
      </c>
      <c r="K30" s="16"/>
      <c r="L30" s="117">
        <v>23</v>
      </c>
      <c r="M30" s="135">
        <f t="shared" si="17"/>
        <v>21463.1603</v>
      </c>
      <c r="N30" s="110">
        <f t="shared" si="18"/>
        <v>4292.6320599999999</v>
      </c>
      <c r="O30" s="110">
        <f t="shared" si="19"/>
        <v>3822.5841500000001</v>
      </c>
      <c r="P30" s="111">
        <f t="shared" si="20"/>
        <v>29578.376509999998</v>
      </c>
      <c r="Q30" s="112">
        <f t="shared" si="21"/>
        <v>2390.0650000000001</v>
      </c>
      <c r="R30" s="112">
        <v>1000</v>
      </c>
      <c r="S30" s="114">
        <f t="shared" si="3"/>
        <v>32968.441509999997</v>
      </c>
      <c r="T30" s="115">
        <f t="shared" si="22"/>
        <v>221.83782382499999</v>
      </c>
      <c r="U30" s="116">
        <f t="shared" si="23"/>
        <v>295.78376509999998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>
      <c r="A31" s="117">
        <v>24</v>
      </c>
      <c r="B31" s="135">
        <f t="shared" si="10"/>
        <v>21633.438399999999</v>
      </c>
      <c r="C31" s="110">
        <f t="shared" si="11"/>
        <v>4326.68768</v>
      </c>
      <c r="D31" s="110">
        <f t="shared" si="12"/>
        <v>3852.9615999999996</v>
      </c>
      <c r="E31" s="111">
        <f t="shared" si="13"/>
        <v>29813.087679999997</v>
      </c>
      <c r="F31" s="112">
        <f t="shared" si="14"/>
        <v>2408.56</v>
      </c>
      <c r="G31" s="112">
        <v>1000</v>
      </c>
      <c r="H31" s="114">
        <f t="shared" si="1"/>
        <v>33221.647679999995</v>
      </c>
      <c r="I31" s="115">
        <f t="shared" si="15"/>
        <v>223.59815759999998</v>
      </c>
      <c r="J31" s="116">
        <f t="shared" si="16"/>
        <v>298.13087679999995</v>
      </c>
      <c r="K31" s="16"/>
      <c r="L31" s="117">
        <v>24</v>
      </c>
      <c r="M31" s="135">
        <f t="shared" si="17"/>
        <v>21702.526399999999</v>
      </c>
      <c r="N31" s="110">
        <f t="shared" si="18"/>
        <v>4340.5052800000003</v>
      </c>
      <c r="O31" s="110">
        <f t="shared" si="19"/>
        <v>3865.2152000000001</v>
      </c>
      <c r="P31" s="111">
        <f t="shared" si="20"/>
        <v>29908.246879999999</v>
      </c>
      <c r="Q31" s="112">
        <f t="shared" si="21"/>
        <v>2416.7199999999998</v>
      </c>
      <c r="R31" s="112">
        <v>1000</v>
      </c>
      <c r="S31" s="114">
        <f t="shared" si="3"/>
        <v>33324.96688</v>
      </c>
      <c r="T31" s="115">
        <f t="shared" si="22"/>
        <v>224.31185160000001</v>
      </c>
      <c r="U31" s="116">
        <f t="shared" si="23"/>
        <v>299.08246880000002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s="17" customFormat="1" ht="21.95" customHeight="1" thickBot="1">
      <c r="A32" s="119">
        <v>25</v>
      </c>
      <c r="B32" s="135">
        <f t="shared" si="10"/>
        <v>21872.0425</v>
      </c>
      <c r="C32" s="110">
        <f t="shared" si="11"/>
        <v>4374.4084999999995</v>
      </c>
      <c r="D32" s="110">
        <f t="shared" si="12"/>
        <v>3895.4575</v>
      </c>
      <c r="E32" s="111">
        <f t="shared" si="13"/>
        <v>30141.908500000001</v>
      </c>
      <c r="F32" s="112">
        <f t="shared" si="14"/>
        <v>2435.125</v>
      </c>
      <c r="G32" s="112">
        <v>1000</v>
      </c>
      <c r="H32" s="114">
        <f t="shared" si="1"/>
        <v>33577.033500000005</v>
      </c>
      <c r="I32" s="115">
        <f t="shared" si="15"/>
        <v>226.06431375</v>
      </c>
      <c r="J32" s="116">
        <f t="shared" si="16"/>
        <v>301.419085</v>
      </c>
      <c r="K32" s="87"/>
      <c r="L32" s="119">
        <v>25</v>
      </c>
      <c r="M32" s="139">
        <f t="shared" si="17"/>
        <v>21941.892500000002</v>
      </c>
      <c r="N32" s="120">
        <f t="shared" si="18"/>
        <v>4388.3785000000007</v>
      </c>
      <c r="O32" s="120">
        <f t="shared" si="19"/>
        <v>3907.8462500000005</v>
      </c>
      <c r="P32" s="121">
        <f t="shared" si="20"/>
        <v>30238.117250000003</v>
      </c>
      <c r="Q32" s="122">
        <f t="shared" si="21"/>
        <v>2443.375</v>
      </c>
      <c r="R32" s="122">
        <v>1000</v>
      </c>
      <c r="S32" s="124">
        <f t="shared" si="3"/>
        <v>33681.492250000003</v>
      </c>
      <c r="T32" s="125">
        <f t="shared" si="22"/>
        <v>226.78587937500004</v>
      </c>
      <c r="U32" s="126">
        <f t="shared" si="23"/>
        <v>302.38117250000005</v>
      </c>
      <c r="V32" s="22"/>
      <c r="W32" s="22"/>
      <c r="X32" s="22"/>
      <c r="Y32" s="23"/>
      <c r="Z32" s="23"/>
      <c r="AA32" s="24"/>
      <c r="AB32" s="22"/>
      <c r="AC32" s="22"/>
      <c r="AD32" s="25"/>
    </row>
    <row r="33" spans="1:30" ht="14.25" hidden="1" customHeight="1">
      <c r="B33" s="27">
        <f t="shared" si="10"/>
        <v>15906.94</v>
      </c>
      <c r="C33" s="34">
        <f t="shared" si="11"/>
        <v>3181.3879999999999</v>
      </c>
      <c r="D33" s="34">
        <f t="shared" si="12"/>
        <v>2833.06</v>
      </c>
      <c r="E33" s="36">
        <f t="shared" si="13"/>
        <v>21921.388000000003</v>
      </c>
      <c r="F33" s="61">
        <f t="shared" si="14"/>
        <v>1771</v>
      </c>
      <c r="G33" s="61">
        <v>1000</v>
      </c>
      <c r="H33" s="101">
        <f t="shared" si="1"/>
        <v>24692.388000000003</v>
      </c>
      <c r="I33" s="28">
        <f t="shared" si="15"/>
        <v>164.41041000000001</v>
      </c>
      <c r="J33" s="49">
        <f t="shared" si="16"/>
        <v>219.21388000000002</v>
      </c>
      <c r="P33" s="7"/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3.5" hidden="1" thickBot="1">
      <c r="B34" s="29">
        <f t="shared" si="10"/>
        <v>15906.94</v>
      </c>
      <c r="C34" s="51">
        <f t="shared" si="11"/>
        <v>3181.3879999999999</v>
      </c>
      <c r="D34" s="51">
        <f t="shared" si="12"/>
        <v>2833.06</v>
      </c>
      <c r="E34" s="57">
        <f t="shared" si="13"/>
        <v>21921.388000000003</v>
      </c>
      <c r="F34" s="96">
        <f t="shared" si="14"/>
        <v>1771</v>
      </c>
      <c r="G34" s="96">
        <v>1000</v>
      </c>
      <c r="H34" s="102">
        <f t="shared" si="1"/>
        <v>24692.388000000003</v>
      </c>
      <c r="I34" s="30">
        <f t="shared" si="15"/>
        <v>164.41041000000001</v>
      </c>
      <c r="J34" s="50">
        <f t="shared" si="16"/>
        <v>219.21388000000002</v>
      </c>
      <c r="P34" s="7"/>
      <c r="Q34" s="7"/>
      <c r="R34" s="7"/>
      <c r="S34" s="7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85"/>
      <c r="B35" s="85"/>
      <c r="C35" s="85"/>
      <c r="D35" s="85"/>
      <c r="E35" s="85"/>
      <c r="F35" s="85"/>
      <c r="G35" s="85"/>
      <c r="H35" s="85"/>
      <c r="I35" s="45"/>
      <c r="J35" s="45"/>
      <c r="L35" s="85"/>
      <c r="M35" s="85"/>
      <c r="N35" s="85"/>
      <c r="O35" s="85"/>
      <c r="P35" s="85"/>
      <c r="Q35" s="85"/>
      <c r="R35" s="85"/>
      <c r="S35" s="8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7" spans="1:30">
      <c r="B37" s="60"/>
      <c r="E37" s="94"/>
      <c r="F37" s="94"/>
      <c r="G37" s="94"/>
    </row>
    <row r="39" spans="1:30">
      <c r="B39" s="84"/>
      <c r="C39" s="84"/>
      <c r="D39" s="84"/>
      <c r="E39" s="84"/>
      <c r="F39" s="84"/>
      <c r="G39" s="84"/>
      <c r="H39" s="84"/>
      <c r="I39" s="84"/>
      <c r="J39" s="84"/>
      <c r="M39" s="84"/>
      <c r="N39" s="84"/>
      <c r="O39" s="84"/>
      <c r="P39"/>
      <c r="Q39"/>
      <c r="R39"/>
      <c r="S39"/>
      <c r="T39"/>
    </row>
    <row r="40" spans="1:30">
      <c r="B40" s="84"/>
      <c r="C40" s="84"/>
      <c r="D40" s="84"/>
      <c r="E40" s="92"/>
      <c r="F40" s="92"/>
      <c r="G40" s="92"/>
      <c r="H40" s="92"/>
      <c r="I40" s="92"/>
      <c r="J40" s="92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opLeftCell="A2" workbookViewId="0">
      <selection activeCell="B7" sqref="B7"/>
    </sheetView>
  </sheetViews>
  <sheetFormatPr baseColWidth="10" defaultRowHeight="12.75"/>
  <cols>
    <col min="1" max="1" width="7.7109375" customWidth="1"/>
    <col min="2" max="2" width="8.7109375" customWidth="1"/>
    <col min="3" max="4" width="7.7109375" customWidth="1"/>
    <col min="5" max="5" width="10.5703125" style="3" customWidth="1"/>
    <col min="6" max="6" width="9.42578125" style="3" customWidth="1"/>
    <col min="7" max="7" width="8.7109375" style="3" customWidth="1"/>
    <col min="8" max="8" width="11" style="3" customWidth="1"/>
    <col min="9" max="10" width="7.7109375" style="3" customWidth="1"/>
    <col min="11" max="11" width="23.5703125" customWidth="1"/>
    <col min="12" max="12" width="7.7109375" customWidth="1"/>
    <col min="13" max="13" width="8.7109375" customWidth="1"/>
    <col min="14" max="15" width="7.7109375" customWidth="1"/>
    <col min="16" max="16" width="10.5703125" style="3" customWidth="1"/>
    <col min="17" max="17" width="8.85546875" style="3" customWidth="1"/>
    <col min="18" max="18" width="8.7109375" style="3" customWidth="1"/>
    <col min="19" max="19" width="10.42578125" style="3" customWidth="1"/>
    <col min="20" max="20" width="7.7109375" style="2" customWidth="1"/>
    <col min="21" max="22" width="7.7109375" customWidth="1"/>
    <col min="23" max="23" width="8.7109375" customWidth="1"/>
    <col min="24" max="24" width="7.7109375" customWidth="1"/>
    <col min="25" max="27" width="8.7109375" customWidth="1"/>
    <col min="28" max="29" width="7.7109375" customWidth="1"/>
  </cols>
  <sheetData>
    <row r="1" spans="1:30" hidden="1"/>
    <row r="2" spans="1:30" ht="19.5">
      <c r="A2" s="54" t="s">
        <v>41</v>
      </c>
      <c r="L2" s="54" t="s">
        <v>41</v>
      </c>
    </row>
    <row r="3" spans="1:30" ht="13.5" thickBot="1">
      <c r="A3" s="26" t="s">
        <v>26</v>
      </c>
      <c r="U3" s="26" t="s">
        <v>37</v>
      </c>
    </row>
    <row r="4" spans="1:30" ht="13.5" thickBot="1">
      <c r="A4" s="3" t="s">
        <v>14</v>
      </c>
      <c r="G4" s="55" t="str">
        <f>+'Maq A'!J2</f>
        <v>ENERO a DICIEMBRE 2018</v>
      </c>
      <c r="H4" s="95"/>
      <c r="I4" s="100"/>
      <c r="J4" s="58"/>
      <c r="K4" s="5"/>
      <c r="L4" s="3" t="s">
        <v>11</v>
      </c>
      <c r="R4" s="55" t="str">
        <f>+'Maq A'!J2</f>
        <v>ENERO a DICIEMBRE 2018</v>
      </c>
      <c r="S4" s="95"/>
      <c r="T4" s="100"/>
      <c r="U4" s="58"/>
      <c r="W4" s="20"/>
      <c r="X4" s="4"/>
      <c r="Y4" s="5"/>
      <c r="Z4" s="8"/>
      <c r="AA4" s="8"/>
      <c r="AB4" s="5"/>
      <c r="AC4" s="5"/>
      <c r="AD4" s="5"/>
    </row>
    <row r="5" spans="1:30" ht="21" customHeight="1" thickBot="1">
      <c r="T5" s="8"/>
      <c r="U5" s="5"/>
      <c r="V5" s="19"/>
      <c r="W5" s="20"/>
      <c r="X5" s="4"/>
      <c r="Y5" s="5"/>
      <c r="Z5" s="8"/>
      <c r="AA5" s="8"/>
      <c r="AB5" s="5"/>
      <c r="AC5" s="5"/>
      <c r="AD5" s="5"/>
    </row>
    <row r="6" spans="1:30" s="11" customFormat="1" ht="24.75" customHeight="1">
      <c r="A6" s="127" t="s">
        <v>2</v>
      </c>
      <c r="B6" s="128" t="s">
        <v>1</v>
      </c>
      <c r="C6" s="129" t="s">
        <v>3</v>
      </c>
      <c r="D6" s="129" t="s">
        <v>4</v>
      </c>
      <c r="E6" s="130" t="s">
        <v>53</v>
      </c>
      <c r="F6" s="128" t="s">
        <v>51</v>
      </c>
      <c r="G6" s="128" t="s">
        <v>57</v>
      </c>
      <c r="H6" s="130" t="s">
        <v>5</v>
      </c>
      <c r="I6" s="128" t="s">
        <v>39</v>
      </c>
      <c r="J6" s="131" t="s">
        <v>40</v>
      </c>
      <c r="K6" s="15"/>
      <c r="L6" s="127" t="s">
        <v>2</v>
      </c>
      <c r="M6" s="128" t="s">
        <v>1</v>
      </c>
      <c r="N6" s="129" t="s">
        <v>3</v>
      </c>
      <c r="O6" s="129" t="s">
        <v>4</v>
      </c>
      <c r="P6" s="130" t="s">
        <v>53</v>
      </c>
      <c r="Q6" s="128" t="s">
        <v>51</v>
      </c>
      <c r="R6" s="128" t="s">
        <v>57</v>
      </c>
      <c r="S6" s="130" t="s">
        <v>5</v>
      </c>
      <c r="T6" s="128" t="s">
        <v>39</v>
      </c>
      <c r="U6" s="131" t="s">
        <v>40</v>
      </c>
      <c r="V6" s="18"/>
      <c r="W6" s="18"/>
      <c r="X6" s="18"/>
      <c r="Y6" s="18"/>
      <c r="Z6" s="18"/>
      <c r="AA6" s="18"/>
      <c r="AB6" s="18"/>
      <c r="AC6" s="18"/>
      <c r="AD6" s="21"/>
    </row>
    <row r="7" spans="1:30" s="39" customFormat="1" ht="21.95" customHeight="1">
      <c r="A7" s="40" t="s">
        <v>6</v>
      </c>
      <c r="B7" s="110">
        <v>15911.03</v>
      </c>
      <c r="C7" s="110">
        <f>B7*20/100</f>
        <v>3182.2060000000001</v>
      </c>
      <c r="D7" s="110">
        <v>2833.75</v>
      </c>
      <c r="E7" s="111">
        <f t="shared" ref="E7:E8" si="0">SUM(B7:D7)</f>
        <v>21926.986000000001</v>
      </c>
      <c r="F7" s="112">
        <v>1771</v>
      </c>
      <c r="G7" s="112">
        <v>1000</v>
      </c>
      <c r="H7" s="114">
        <f t="shared" ref="H7:H34" si="1">SUM(E7:G7)</f>
        <v>24697.986000000001</v>
      </c>
      <c r="I7" s="115">
        <f>E7/200*1.5</f>
        <v>164.452395</v>
      </c>
      <c r="J7" s="116">
        <f>E7/200*2</f>
        <v>219.26985999999999</v>
      </c>
      <c r="K7" s="22"/>
      <c r="L7" s="40" t="s">
        <v>6</v>
      </c>
      <c r="M7" s="110">
        <v>16413.05</v>
      </c>
      <c r="N7" s="110">
        <f>M7*20/100</f>
        <v>3282.61</v>
      </c>
      <c r="O7" s="110">
        <v>2923.16</v>
      </c>
      <c r="P7" s="111">
        <f t="shared" ref="P7:P8" si="2">SUM(M7:O7)</f>
        <v>22618.82</v>
      </c>
      <c r="Q7" s="112">
        <v>1830</v>
      </c>
      <c r="R7" s="112">
        <v>1000</v>
      </c>
      <c r="S7" s="114">
        <f t="shared" ref="S7:S32" si="3">SUM(P7:R7)</f>
        <v>25448.82</v>
      </c>
      <c r="T7" s="115">
        <f>P7/200*1.5</f>
        <v>169.64114999999998</v>
      </c>
      <c r="U7" s="116">
        <f>P7/200*2</f>
        <v>226.18819999999999</v>
      </c>
      <c r="V7" s="22"/>
      <c r="W7" s="22"/>
      <c r="X7" s="22"/>
      <c r="Y7" s="23"/>
      <c r="Z7" s="23"/>
      <c r="AA7" s="24"/>
      <c r="AB7" s="22"/>
      <c r="AC7" s="22"/>
      <c r="AD7" s="25"/>
    </row>
    <row r="8" spans="1:30" s="17" customFormat="1" ht="21.95" customHeight="1">
      <c r="A8" s="117">
        <v>1</v>
      </c>
      <c r="B8" s="135">
        <f>($B$7*1.5%*A8)+$B$7</f>
        <v>16149.695450000001</v>
      </c>
      <c r="C8" s="110">
        <f t="shared" ref="C8" si="4">B8*20/100</f>
        <v>3229.9390900000003</v>
      </c>
      <c r="D8" s="110">
        <f>+$D$7+$D$7*0.015*A8</f>
        <v>2876.2562499999999</v>
      </c>
      <c r="E8" s="111">
        <f t="shared" si="0"/>
        <v>22255.890790000001</v>
      </c>
      <c r="F8" s="112">
        <f>+$F$7+$F$7*0.015*A8</f>
        <v>1797.5650000000001</v>
      </c>
      <c r="G8" s="112">
        <v>1000</v>
      </c>
      <c r="H8" s="114">
        <f t="shared" si="1"/>
        <v>25053.45579</v>
      </c>
      <c r="I8" s="115">
        <f t="shared" ref="I8" si="5">E8/200*1.5</f>
        <v>166.91918092500001</v>
      </c>
      <c r="J8" s="116">
        <f t="shared" ref="J8" si="6">E8/200*2</f>
        <v>222.55890790000001</v>
      </c>
      <c r="K8" s="16"/>
      <c r="L8" s="117">
        <v>1</v>
      </c>
      <c r="M8" s="135">
        <f>($M$7*1.5%*L8)+$M$7</f>
        <v>16659.245749999998</v>
      </c>
      <c r="N8" s="110">
        <f t="shared" ref="N8" si="7">M8*20/100</f>
        <v>3331.84915</v>
      </c>
      <c r="O8" s="110">
        <f>+$O$7+$O$7*0.015*L8</f>
        <v>2967.0074</v>
      </c>
      <c r="P8" s="111">
        <f t="shared" si="2"/>
        <v>22958.102299999995</v>
      </c>
      <c r="Q8" s="112">
        <f>+$Q$7+$Q$7*0.015*L8</f>
        <v>1857.45</v>
      </c>
      <c r="R8" s="112">
        <v>1000</v>
      </c>
      <c r="S8" s="114">
        <f t="shared" si="3"/>
        <v>25815.552299999996</v>
      </c>
      <c r="T8" s="115">
        <f t="shared" ref="T8" si="8">P8/200*1.5</f>
        <v>172.18576724999997</v>
      </c>
      <c r="U8" s="116">
        <f t="shared" ref="U8" si="9">P8/200*2</f>
        <v>229.58102299999996</v>
      </c>
      <c r="V8" s="22"/>
      <c r="W8" s="22"/>
      <c r="X8" s="22"/>
      <c r="Y8" s="23"/>
      <c r="Z8" s="23"/>
      <c r="AA8" s="24"/>
      <c r="AB8" s="22"/>
      <c r="AC8" s="22"/>
      <c r="AD8" s="25"/>
    </row>
    <row r="9" spans="1:30" s="17" customFormat="1" ht="21.95" customHeight="1">
      <c r="A9" s="117">
        <v>2</v>
      </c>
      <c r="B9" s="135">
        <f t="shared" ref="B9:B34" si="10">($B$7*1.5%*A9)+$B$7</f>
        <v>16388.3609</v>
      </c>
      <c r="C9" s="110">
        <f t="shared" ref="C9:C34" si="11">B9*20/100</f>
        <v>3277.67218</v>
      </c>
      <c r="D9" s="110">
        <f t="shared" ref="D9:D34" si="12">+$D$7+$D$7*0.015*A9</f>
        <v>2918.7624999999998</v>
      </c>
      <c r="E9" s="111">
        <f t="shared" ref="E9:E34" si="13">SUM(B9:D9)</f>
        <v>22584.795580000002</v>
      </c>
      <c r="F9" s="112">
        <f t="shared" ref="F9:F34" si="14">+$F$7+$F$7*0.015*A9</f>
        <v>1824.13</v>
      </c>
      <c r="G9" s="112">
        <v>1000</v>
      </c>
      <c r="H9" s="114">
        <f t="shared" si="1"/>
        <v>25408.925580000003</v>
      </c>
      <c r="I9" s="115">
        <f t="shared" ref="I9:I34" si="15">E9/200*1.5</f>
        <v>169.38596685000002</v>
      </c>
      <c r="J9" s="116">
        <f t="shared" ref="J9:J34" si="16">E9/200*2</f>
        <v>225.84795580000002</v>
      </c>
      <c r="K9" s="16"/>
      <c r="L9" s="117">
        <v>2</v>
      </c>
      <c r="M9" s="135">
        <f t="shared" ref="M9:M32" si="17">($M$7*1.5%*L9)+$M$7</f>
        <v>16905.441500000001</v>
      </c>
      <c r="N9" s="110">
        <f t="shared" ref="N9:N32" si="18">M9*20/100</f>
        <v>3381.0883000000003</v>
      </c>
      <c r="O9" s="110">
        <f t="shared" ref="O9:O32" si="19">+$O$7+$O$7*0.015*L9</f>
        <v>3010.8548000000001</v>
      </c>
      <c r="P9" s="111">
        <f t="shared" ref="P9:P32" si="20">SUM(M9:O9)</f>
        <v>23297.384600000001</v>
      </c>
      <c r="Q9" s="112">
        <f t="shared" ref="Q9:Q32" si="21">+$Q$7+$Q$7*0.015*L9</f>
        <v>1884.9</v>
      </c>
      <c r="R9" s="112">
        <v>1000</v>
      </c>
      <c r="S9" s="114">
        <f t="shared" si="3"/>
        <v>26182.284600000003</v>
      </c>
      <c r="T9" s="115">
        <f t="shared" ref="T9:T32" si="22">P9/200*1.5</f>
        <v>174.73038450000001</v>
      </c>
      <c r="U9" s="116">
        <f t="shared" ref="U9:U32" si="23">P9/200*2</f>
        <v>232.97384600000001</v>
      </c>
      <c r="V9" s="22"/>
      <c r="W9" s="22"/>
      <c r="X9" s="22"/>
      <c r="Y9" s="23"/>
      <c r="Z9" s="23"/>
      <c r="AA9" s="24"/>
      <c r="AB9" s="22"/>
      <c r="AC9" s="22"/>
      <c r="AD9" s="25"/>
    </row>
    <row r="10" spans="1:30" s="17" customFormat="1" ht="21.95" customHeight="1">
      <c r="A10" s="117">
        <v>3</v>
      </c>
      <c r="B10" s="135">
        <f t="shared" si="10"/>
        <v>16627.02635</v>
      </c>
      <c r="C10" s="110">
        <f t="shared" si="11"/>
        <v>3325.4052700000002</v>
      </c>
      <c r="D10" s="110">
        <f t="shared" si="12"/>
        <v>2961.2687500000002</v>
      </c>
      <c r="E10" s="111">
        <f t="shared" si="13"/>
        <v>22913.700369999999</v>
      </c>
      <c r="F10" s="112">
        <f t="shared" si="14"/>
        <v>1850.6949999999999</v>
      </c>
      <c r="G10" s="112">
        <v>1000</v>
      </c>
      <c r="H10" s="114">
        <f t="shared" si="1"/>
        <v>25764.395369999998</v>
      </c>
      <c r="I10" s="115">
        <f t="shared" si="15"/>
        <v>171.852752775</v>
      </c>
      <c r="J10" s="116">
        <f t="shared" si="16"/>
        <v>229.13700369999998</v>
      </c>
      <c r="K10" s="16"/>
      <c r="L10" s="117">
        <v>3</v>
      </c>
      <c r="M10" s="135">
        <f t="shared" si="17"/>
        <v>17151.63725</v>
      </c>
      <c r="N10" s="110">
        <f t="shared" si="18"/>
        <v>3430.3274499999998</v>
      </c>
      <c r="O10" s="110">
        <f t="shared" si="19"/>
        <v>3054.7021999999997</v>
      </c>
      <c r="P10" s="111">
        <f t="shared" si="20"/>
        <v>23636.6669</v>
      </c>
      <c r="Q10" s="112">
        <f t="shared" si="21"/>
        <v>1912.35</v>
      </c>
      <c r="R10" s="112">
        <v>1000</v>
      </c>
      <c r="S10" s="114">
        <f t="shared" si="3"/>
        <v>26549.016899999999</v>
      </c>
      <c r="T10" s="115">
        <f t="shared" si="22"/>
        <v>177.27500175</v>
      </c>
      <c r="U10" s="116">
        <f t="shared" si="23"/>
        <v>236.366669</v>
      </c>
      <c r="V10" s="22"/>
      <c r="W10" s="22"/>
      <c r="X10" s="22"/>
      <c r="Y10" s="23"/>
      <c r="Z10" s="23"/>
      <c r="AA10" s="24"/>
      <c r="AB10" s="22"/>
      <c r="AC10" s="22"/>
      <c r="AD10" s="25"/>
    </row>
    <row r="11" spans="1:30" s="17" customFormat="1" ht="21.95" customHeight="1">
      <c r="A11" s="117">
        <v>4</v>
      </c>
      <c r="B11" s="135">
        <f t="shared" si="10"/>
        <v>16865.691800000001</v>
      </c>
      <c r="C11" s="110">
        <f t="shared" si="11"/>
        <v>3373.1383599999999</v>
      </c>
      <c r="D11" s="110">
        <f t="shared" si="12"/>
        <v>3003.7750000000001</v>
      </c>
      <c r="E11" s="111">
        <f t="shared" si="13"/>
        <v>23242.605160000003</v>
      </c>
      <c r="F11" s="112">
        <f t="shared" si="14"/>
        <v>1877.26</v>
      </c>
      <c r="G11" s="112">
        <v>1000</v>
      </c>
      <c r="H11" s="114">
        <f t="shared" si="1"/>
        <v>26119.865160000001</v>
      </c>
      <c r="I11" s="115">
        <f t="shared" si="15"/>
        <v>174.31953870000001</v>
      </c>
      <c r="J11" s="116">
        <f t="shared" si="16"/>
        <v>232.42605160000002</v>
      </c>
      <c r="K11" s="16"/>
      <c r="L11" s="117">
        <v>4</v>
      </c>
      <c r="M11" s="135">
        <f t="shared" si="17"/>
        <v>17397.832999999999</v>
      </c>
      <c r="N11" s="110">
        <f t="shared" si="18"/>
        <v>3479.5665999999997</v>
      </c>
      <c r="O11" s="110">
        <f t="shared" si="19"/>
        <v>3098.5495999999998</v>
      </c>
      <c r="P11" s="111">
        <f t="shared" si="20"/>
        <v>23975.949199999995</v>
      </c>
      <c r="Q11" s="112">
        <f t="shared" si="21"/>
        <v>1939.8</v>
      </c>
      <c r="R11" s="112">
        <v>1000</v>
      </c>
      <c r="S11" s="114">
        <f t="shared" si="3"/>
        <v>26915.749199999995</v>
      </c>
      <c r="T11" s="115">
        <f t="shared" si="22"/>
        <v>179.81961899999999</v>
      </c>
      <c r="U11" s="116">
        <f t="shared" si="23"/>
        <v>239.75949199999997</v>
      </c>
      <c r="V11" s="22"/>
      <c r="W11" s="22"/>
      <c r="X11" s="22"/>
      <c r="Y11" s="23"/>
      <c r="Z11" s="23"/>
      <c r="AA11" s="24"/>
      <c r="AB11" s="22"/>
      <c r="AC11" s="22"/>
      <c r="AD11" s="25"/>
    </row>
    <row r="12" spans="1:30" s="17" customFormat="1" ht="21.95" customHeight="1">
      <c r="A12" s="117">
        <v>5</v>
      </c>
      <c r="B12" s="135">
        <f t="shared" si="10"/>
        <v>17104.357250000001</v>
      </c>
      <c r="C12" s="110">
        <f t="shared" si="11"/>
        <v>3420.8714500000001</v>
      </c>
      <c r="D12" s="110">
        <f t="shared" si="12"/>
        <v>3046.28125</v>
      </c>
      <c r="E12" s="111">
        <f t="shared" si="13"/>
        <v>23571.50995</v>
      </c>
      <c r="F12" s="112">
        <f t="shared" si="14"/>
        <v>1903.825</v>
      </c>
      <c r="G12" s="112">
        <v>1000</v>
      </c>
      <c r="H12" s="114">
        <f t="shared" si="1"/>
        <v>26475.33495</v>
      </c>
      <c r="I12" s="115">
        <f t="shared" si="15"/>
        <v>176.78632462500002</v>
      </c>
      <c r="J12" s="116">
        <f t="shared" si="16"/>
        <v>235.71509950000001</v>
      </c>
      <c r="K12" s="16"/>
      <c r="L12" s="117">
        <v>5</v>
      </c>
      <c r="M12" s="135">
        <f t="shared" si="17"/>
        <v>17644.028749999998</v>
      </c>
      <c r="N12" s="110">
        <f t="shared" si="18"/>
        <v>3528.8057499999995</v>
      </c>
      <c r="O12" s="110">
        <f t="shared" si="19"/>
        <v>3142.3969999999999</v>
      </c>
      <c r="P12" s="111">
        <f t="shared" si="20"/>
        <v>24315.231499999998</v>
      </c>
      <c r="Q12" s="112">
        <f t="shared" si="21"/>
        <v>1967.25</v>
      </c>
      <c r="R12" s="112">
        <v>1000</v>
      </c>
      <c r="S12" s="114">
        <f t="shared" si="3"/>
        <v>27282.481499999998</v>
      </c>
      <c r="T12" s="115">
        <f t="shared" si="22"/>
        <v>182.36423624999998</v>
      </c>
      <c r="U12" s="116">
        <f t="shared" si="23"/>
        <v>243.15231499999999</v>
      </c>
      <c r="V12" s="22"/>
      <c r="W12" s="22"/>
      <c r="X12" s="22"/>
      <c r="Y12" s="23"/>
      <c r="Z12" s="23"/>
      <c r="AA12" s="24"/>
      <c r="AB12" s="22"/>
      <c r="AC12" s="22"/>
      <c r="AD12" s="25"/>
    </row>
    <row r="13" spans="1:30" s="17" customFormat="1" ht="21.95" customHeight="1">
      <c r="A13" s="117">
        <v>6</v>
      </c>
      <c r="B13" s="135">
        <f t="shared" si="10"/>
        <v>17343.022700000001</v>
      </c>
      <c r="C13" s="110">
        <f t="shared" si="11"/>
        <v>3468.6045400000003</v>
      </c>
      <c r="D13" s="110">
        <f t="shared" si="12"/>
        <v>3088.7874999999999</v>
      </c>
      <c r="E13" s="111">
        <f t="shared" si="13"/>
        <v>23900.41474</v>
      </c>
      <c r="F13" s="112">
        <f t="shared" si="14"/>
        <v>1930.3899999999999</v>
      </c>
      <c r="G13" s="112">
        <v>1000</v>
      </c>
      <c r="H13" s="114">
        <f t="shared" si="1"/>
        <v>26830.80474</v>
      </c>
      <c r="I13" s="115">
        <f t="shared" si="15"/>
        <v>179.25311055</v>
      </c>
      <c r="J13" s="116">
        <f t="shared" si="16"/>
        <v>239.00414739999999</v>
      </c>
      <c r="K13" s="16"/>
      <c r="L13" s="117">
        <v>6</v>
      </c>
      <c r="M13" s="135">
        <f t="shared" si="17"/>
        <v>17890.2245</v>
      </c>
      <c r="N13" s="110">
        <f t="shared" si="18"/>
        <v>3578.0448999999999</v>
      </c>
      <c r="O13" s="110">
        <f t="shared" si="19"/>
        <v>3186.2443999999996</v>
      </c>
      <c r="P13" s="111">
        <f t="shared" si="20"/>
        <v>24654.513800000001</v>
      </c>
      <c r="Q13" s="112">
        <f t="shared" si="21"/>
        <v>1994.7</v>
      </c>
      <c r="R13" s="112">
        <v>1000</v>
      </c>
      <c r="S13" s="114">
        <f t="shared" si="3"/>
        <v>27649.213800000001</v>
      </c>
      <c r="T13" s="115">
        <f t="shared" si="22"/>
        <v>184.90885350000002</v>
      </c>
      <c r="U13" s="116">
        <f t="shared" si="23"/>
        <v>246.54513800000001</v>
      </c>
      <c r="V13" s="22"/>
      <c r="W13" s="22"/>
      <c r="X13" s="22"/>
      <c r="Y13" s="23"/>
      <c r="Z13" s="23"/>
      <c r="AA13" s="24"/>
      <c r="AB13" s="22"/>
      <c r="AC13" s="22"/>
      <c r="AD13" s="25"/>
    </row>
    <row r="14" spans="1:30" s="17" customFormat="1" ht="21.95" customHeight="1">
      <c r="A14" s="117">
        <v>7</v>
      </c>
      <c r="B14" s="135">
        <f t="shared" si="10"/>
        <v>17581.688150000002</v>
      </c>
      <c r="C14" s="110">
        <f t="shared" si="11"/>
        <v>3516.3376300000004</v>
      </c>
      <c r="D14" s="110">
        <f t="shared" si="12"/>
        <v>3131.2937499999998</v>
      </c>
      <c r="E14" s="111">
        <f t="shared" si="13"/>
        <v>24229.319530000004</v>
      </c>
      <c r="F14" s="112">
        <f t="shared" si="14"/>
        <v>1956.9549999999999</v>
      </c>
      <c r="G14" s="112">
        <v>1000</v>
      </c>
      <c r="H14" s="114">
        <f t="shared" si="1"/>
        <v>27186.274530000002</v>
      </c>
      <c r="I14" s="115">
        <f t="shared" si="15"/>
        <v>181.71989647500004</v>
      </c>
      <c r="J14" s="116">
        <f t="shared" si="16"/>
        <v>242.29319530000004</v>
      </c>
      <c r="K14" s="16"/>
      <c r="L14" s="117">
        <v>7</v>
      </c>
      <c r="M14" s="135">
        <f t="shared" si="17"/>
        <v>18136.420249999999</v>
      </c>
      <c r="N14" s="110">
        <f t="shared" si="18"/>
        <v>3627.2840499999998</v>
      </c>
      <c r="O14" s="110">
        <f t="shared" si="19"/>
        <v>3230.0917999999997</v>
      </c>
      <c r="P14" s="111">
        <f t="shared" si="20"/>
        <v>24993.796099999996</v>
      </c>
      <c r="Q14" s="112">
        <f t="shared" si="21"/>
        <v>2022.15</v>
      </c>
      <c r="R14" s="112">
        <v>1000</v>
      </c>
      <c r="S14" s="114">
        <f t="shared" si="3"/>
        <v>28015.946099999997</v>
      </c>
      <c r="T14" s="115">
        <f t="shared" si="22"/>
        <v>187.45347074999998</v>
      </c>
      <c r="U14" s="116">
        <f t="shared" si="23"/>
        <v>249.93796099999997</v>
      </c>
      <c r="V14" s="22"/>
      <c r="W14" s="22"/>
      <c r="X14" s="22"/>
      <c r="Y14" s="23"/>
      <c r="Z14" s="23"/>
      <c r="AA14" s="24"/>
      <c r="AB14" s="22"/>
      <c r="AC14" s="22"/>
      <c r="AD14" s="25"/>
    </row>
    <row r="15" spans="1:30" s="17" customFormat="1" ht="21.95" customHeight="1">
      <c r="A15" s="117">
        <v>8</v>
      </c>
      <c r="B15" s="135">
        <f t="shared" si="10"/>
        <v>17820.353600000002</v>
      </c>
      <c r="C15" s="110">
        <f t="shared" si="11"/>
        <v>3564.0707200000006</v>
      </c>
      <c r="D15" s="110">
        <f t="shared" si="12"/>
        <v>3173.8</v>
      </c>
      <c r="E15" s="111">
        <f t="shared" si="13"/>
        <v>24558.224320000001</v>
      </c>
      <c r="F15" s="112">
        <f t="shared" si="14"/>
        <v>1983.52</v>
      </c>
      <c r="G15" s="112">
        <v>1000</v>
      </c>
      <c r="H15" s="114">
        <f t="shared" si="1"/>
        <v>27541.744320000002</v>
      </c>
      <c r="I15" s="115">
        <f t="shared" si="15"/>
        <v>184.18668240000002</v>
      </c>
      <c r="J15" s="116">
        <f t="shared" si="16"/>
        <v>245.58224320000002</v>
      </c>
      <c r="K15" s="16"/>
      <c r="L15" s="117">
        <v>8</v>
      </c>
      <c r="M15" s="135">
        <f t="shared" si="17"/>
        <v>18382.615999999998</v>
      </c>
      <c r="N15" s="110">
        <f t="shared" si="18"/>
        <v>3676.5231999999996</v>
      </c>
      <c r="O15" s="110">
        <f t="shared" si="19"/>
        <v>3273.9391999999998</v>
      </c>
      <c r="P15" s="111">
        <f t="shared" si="20"/>
        <v>25333.078399999999</v>
      </c>
      <c r="Q15" s="112">
        <f t="shared" si="21"/>
        <v>2049.6</v>
      </c>
      <c r="R15" s="112">
        <v>1000</v>
      </c>
      <c r="S15" s="114">
        <f t="shared" si="3"/>
        <v>28382.678399999997</v>
      </c>
      <c r="T15" s="115">
        <f t="shared" si="22"/>
        <v>189.998088</v>
      </c>
      <c r="U15" s="116">
        <f t="shared" si="23"/>
        <v>253.33078399999999</v>
      </c>
      <c r="V15" s="22"/>
      <c r="W15" s="22"/>
      <c r="X15" s="22"/>
      <c r="Y15" s="23"/>
      <c r="Z15" s="23"/>
      <c r="AA15" s="24"/>
      <c r="AB15" s="22"/>
      <c r="AC15" s="22"/>
      <c r="AD15" s="25"/>
    </row>
    <row r="16" spans="1:30" s="17" customFormat="1" ht="21.95" customHeight="1">
      <c r="A16" s="117">
        <v>9</v>
      </c>
      <c r="B16" s="135">
        <f t="shared" si="10"/>
        <v>18059.019050000003</v>
      </c>
      <c r="C16" s="110">
        <f t="shared" si="11"/>
        <v>3611.8038100000003</v>
      </c>
      <c r="D16" s="110">
        <f t="shared" si="12"/>
        <v>3216.3062500000001</v>
      </c>
      <c r="E16" s="111">
        <f t="shared" si="13"/>
        <v>24887.129110000005</v>
      </c>
      <c r="F16" s="112">
        <f t="shared" si="14"/>
        <v>2010.085</v>
      </c>
      <c r="G16" s="112">
        <v>1000</v>
      </c>
      <c r="H16" s="114">
        <f t="shared" si="1"/>
        <v>27897.214110000004</v>
      </c>
      <c r="I16" s="115">
        <f t="shared" si="15"/>
        <v>186.65346832500006</v>
      </c>
      <c r="J16" s="116">
        <f t="shared" si="16"/>
        <v>248.87129110000006</v>
      </c>
      <c r="K16" s="16"/>
      <c r="L16" s="117">
        <v>9</v>
      </c>
      <c r="M16" s="135">
        <f t="shared" si="17"/>
        <v>18628.811750000001</v>
      </c>
      <c r="N16" s="110">
        <f t="shared" si="18"/>
        <v>3725.76235</v>
      </c>
      <c r="O16" s="110">
        <f t="shared" si="19"/>
        <v>3317.7865999999999</v>
      </c>
      <c r="P16" s="111">
        <f t="shared" si="20"/>
        <v>25672.360700000001</v>
      </c>
      <c r="Q16" s="112">
        <f t="shared" si="21"/>
        <v>2077.0500000000002</v>
      </c>
      <c r="R16" s="112">
        <v>1000</v>
      </c>
      <c r="S16" s="114">
        <f t="shared" si="3"/>
        <v>28749.4107</v>
      </c>
      <c r="T16" s="115">
        <f t="shared" si="22"/>
        <v>192.54270525000001</v>
      </c>
      <c r="U16" s="116">
        <f t="shared" si="23"/>
        <v>256.72360700000002</v>
      </c>
      <c r="V16" s="22"/>
      <c r="W16" s="22"/>
      <c r="X16" s="22"/>
      <c r="Y16" s="23"/>
      <c r="Z16" s="23"/>
      <c r="AA16" s="24"/>
      <c r="AB16" s="22"/>
      <c r="AC16" s="22"/>
      <c r="AD16" s="25"/>
    </row>
    <row r="17" spans="1:30" s="17" customFormat="1" ht="21.95" customHeight="1">
      <c r="A17" s="117">
        <v>10</v>
      </c>
      <c r="B17" s="135">
        <f t="shared" si="10"/>
        <v>18297.684499999999</v>
      </c>
      <c r="C17" s="110">
        <f t="shared" si="11"/>
        <v>3659.5369000000001</v>
      </c>
      <c r="D17" s="110">
        <f t="shared" si="12"/>
        <v>3258.8125</v>
      </c>
      <c r="E17" s="111">
        <f t="shared" si="13"/>
        <v>25216.033899999999</v>
      </c>
      <c r="F17" s="112">
        <f t="shared" si="14"/>
        <v>2036.65</v>
      </c>
      <c r="G17" s="112">
        <v>1000</v>
      </c>
      <c r="H17" s="114">
        <f t="shared" si="1"/>
        <v>28252.6839</v>
      </c>
      <c r="I17" s="115">
        <f t="shared" si="15"/>
        <v>189.12025424999999</v>
      </c>
      <c r="J17" s="116">
        <f t="shared" si="16"/>
        <v>252.16033899999999</v>
      </c>
      <c r="K17" s="16"/>
      <c r="L17" s="117">
        <v>10</v>
      </c>
      <c r="M17" s="135">
        <f t="shared" si="17"/>
        <v>18875.0075</v>
      </c>
      <c r="N17" s="110">
        <f t="shared" si="18"/>
        <v>3775.0015000000003</v>
      </c>
      <c r="O17" s="110">
        <f t="shared" si="19"/>
        <v>3361.634</v>
      </c>
      <c r="P17" s="111">
        <f t="shared" si="20"/>
        <v>26011.642999999996</v>
      </c>
      <c r="Q17" s="112">
        <f t="shared" si="21"/>
        <v>2104.5</v>
      </c>
      <c r="R17" s="112">
        <v>1000</v>
      </c>
      <c r="S17" s="114">
        <f t="shared" si="3"/>
        <v>29116.142999999996</v>
      </c>
      <c r="T17" s="115">
        <f t="shared" si="22"/>
        <v>195.08732249999997</v>
      </c>
      <c r="U17" s="116">
        <f t="shared" si="23"/>
        <v>260.11642999999998</v>
      </c>
      <c r="V17" s="22"/>
      <c r="W17" s="22"/>
      <c r="X17" s="22"/>
      <c r="Y17" s="23"/>
      <c r="Z17" s="23"/>
      <c r="AA17" s="24"/>
      <c r="AB17" s="22"/>
      <c r="AC17" s="22"/>
      <c r="AD17" s="25"/>
    </row>
    <row r="18" spans="1:30" s="17" customFormat="1" ht="21.95" customHeight="1">
      <c r="A18" s="117">
        <v>11</v>
      </c>
      <c r="B18" s="135">
        <f t="shared" si="10"/>
        <v>18536.34995</v>
      </c>
      <c r="C18" s="110">
        <f t="shared" si="11"/>
        <v>3707.2699900000002</v>
      </c>
      <c r="D18" s="110">
        <f t="shared" si="12"/>
        <v>3301.3187499999999</v>
      </c>
      <c r="E18" s="111">
        <f t="shared" si="13"/>
        <v>25544.938689999999</v>
      </c>
      <c r="F18" s="112">
        <f t="shared" si="14"/>
        <v>2063.2150000000001</v>
      </c>
      <c r="G18" s="112">
        <v>1000</v>
      </c>
      <c r="H18" s="114">
        <f t="shared" si="1"/>
        <v>28608.153689999999</v>
      </c>
      <c r="I18" s="115">
        <f t="shared" si="15"/>
        <v>191.58704017499997</v>
      </c>
      <c r="J18" s="116">
        <f t="shared" si="16"/>
        <v>255.44938689999998</v>
      </c>
      <c r="K18" s="16"/>
      <c r="L18" s="117">
        <v>11</v>
      </c>
      <c r="M18" s="135">
        <f t="shared" si="17"/>
        <v>19121.203249999999</v>
      </c>
      <c r="N18" s="110">
        <f t="shared" si="18"/>
        <v>3824.2406499999993</v>
      </c>
      <c r="O18" s="110">
        <f t="shared" si="19"/>
        <v>3405.4813999999997</v>
      </c>
      <c r="P18" s="111">
        <f t="shared" si="20"/>
        <v>26350.925299999999</v>
      </c>
      <c r="Q18" s="112">
        <f t="shared" si="21"/>
        <v>2131.9499999999998</v>
      </c>
      <c r="R18" s="112">
        <v>1000</v>
      </c>
      <c r="S18" s="114">
        <f t="shared" si="3"/>
        <v>29482.8753</v>
      </c>
      <c r="T18" s="115">
        <f t="shared" si="22"/>
        <v>197.63193975000002</v>
      </c>
      <c r="U18" s="116">
        <f t="shared" si="23"/>
        <v>263.509253</v>
      </c>
      <c r="V18" s="22"/>
      <c r="W18" s="22"/>
      <c r="X18" s="22"/>
      <c r="Y18" s="23"/>
      <c r="Z18" s="23"/>
      <c r="AA18" s="24"/>
      <c r="AB18" s="22"/>
      <c r="AC18" s="22"/>
      <c r="AD18" s="25"/>
    </row>
    <row r="19" spans="1:30" s="17" customFormat="1" ht="21.95" customHeight="1">
      <c r="A19" s="117">
        <v>12</v>
      </c>
      <c r="B19" s="135">
        <f t="shared" si="10"/>
        <v>18775.0154</v>
      </c>
      <c r="C19" s="110">
        <f t="shared" si="11"/>
        <v>3755.0030800000004</v>
      </c>
      <c r="D19" s="110">
        <f t="shared" si="12"/>
        <v>3343.8249999999998</v>
      </c>
      <c r="E19" s="111">
        <f t="shared" si="13"/>
        <v>25873.84348</v>
      </c>
      <c r="F19" s="112">
        <f t="shared" si="14"/>
        <v>2089.7799999999997</v>
      </c>
      <c r="G19" s="112">
        <v>1000</v>
      </c>
      <c r="H19" s="114">
        <f t="shared" si="1"/>
        <v>28963.623479999998</v>
      </c>
      <c r="I19" s="115">
        <f t="shared" si="15"/>
        <v>194.05382609999998</v>
      </c>
      <c r="J19" s="116">
        <f t="shared" si="16"/>
        <v>258.73843479999999</v>
      </c>
      <c r="K19" s="16"/>
      <c r="L19" s="117">
        <v>12</v>
      </c>
      <c r="M19" s="135">
        <f t="shared" si="17"/>
        <v>19367.398999999998</v>
      </c>
      <c r="N19" s="110">
        <f t="shared" si="18"/>
        <v>3873.4797999999996</v>
      </c>
      <c r="O19" s="110">
        <f t="shared" si="19"/>
        <v>3449.3287999999998</v>
      </c>
      <c r="P19" s="111">
        <f t="shared" si="20"/>
        <v>26690.207599999998</v>
      </c>
      <c r="Q19" s="112">
        <f t="shared" si="21"/>
        <v>2159.4</v>
      </c>
      <c r="R19" s="112">
        <v>1000</v>
      </c>
      <c r="S19" s="114">
        <f t="shared" si="3"/>
        <v>29849.607599999999</v>
      </c>
      <c r="T19" s="115">
        <f t="shared" si="22"/>
        <v>200.17655699999997</v>
      </c>
      <c r="U19" s="116">
        <f t="shared" si="23"/>
        <v>266.90207599999997</v>
      </c>
      <c r="V19" s="22"/>
      <c r="W19" s="22"/>
      <c r="X19" s="22"/>
      <c r="Y19" s="23"/>
      <c r="Z19" s="23"/>
      <c r="AA19" s="24"/>
      <c r="AB19" s="22"/>
      <c r="AC19" s="22"/>
      <c r="AD19" s="25"/>
    </row>
    <row r="20" spans="1:30" s="17" customFormat="1" ht="21.95" customHeight="1">
      <c r="A20" s="117">
        <v>13</v>
      </c>
      <c r="B20" s="135">
        <f t="shared" si="10"/>
        <v>19013.680850000001</v>
      </c>
      <c r="C20" s="110">
        <f t="shared" si="11"/>
        <v>3802.7361700000001</v>
      </c>
      <c r="D20" s="110">
        <f t="shared" si="12"/>
        <v>3386.3312500000002</v>
      </c>
      <c r="E20" s="111">
        <f t="shared" si="13"/>
        <v>26202.74827</v>
      </c>
      <c r="F20" s="112">
        <f t="shared" si="14"/>
        <v>2116.3449999999998</v>
      </c>
      <c r="G20" s="112">
        <v>1000</v>
      </c>
      <c r="H20" s="114">
        <f t="shared" si="1"/>
        <v>29319.093270000001</v>
      </c>
      <c r="I20" s="115">
        <f t="shared" si="15"/>
        <v>196.52061202499999</v>
      </c>
      <c r="J20" s="116">
        <f t="shared" si="16"/>
        <v>262.02748270000001</v>
      </c>
      <c r="K20" s="16"/>
      <c r="L20" s="117">
        <v>13</v>
      </c>
      <c r="M20" s="135">
        <f t="shared" si="17"/>
        <v>19613.59475</v>
      </c>
      <c r="N20" s="110">
        <f t="shared" si="18"/>
        <v>3922.7189500000004</v>
      </c>
      <c r="O20" s="110">
        <f t="shared" si="19"/>
        <v>3493.1761999999999</v>
      </c>
      <c r="P20" s="111">
        <f t="shared" si="20"/>
        <v>27029.4899</v>
      </c>
      <c r="Q20" s="112">
        <f t="shared" si="21"/>
        <v>2186.85</v>
      </c>
      <c r="R20" s="112">
        <v>1000</v>
      </c>
      <c r="S20" s="114">
        <f t="shared" si="3"/>
        <v>30216.339899999999</v>
      </c>
      <c r="T20" s="115">
        <f t="shared" si="22"/>
        <v>202.72117424999999</v>
      </c>
      <c r="U20" s="116">
        <f t="shared" si="23"/>
        <v>270.29489899999999</v>
      </c>
      <c r="V20" s="22"/>
      <c r="W20" s="22"/>
      <c r="X20" s="22"/>
      <c r="Y20" s="23"/>
      <c r="Z20" s="23"/>
      <c r="AA20" s="24"/>
      <c r="AB20" s="22"/>
      <c r="AC20" s="22"/>
      <c r="AD20" s="25"/>
    </row>
    <row r="21" spans="1:30" s="17" customFormat="1" ht="21.95" customHeight="1">
      <c r="A21" s="117">
        <v>14</v>
      </c>
      <c r="B21" s="135">
        <f t="shared" si="10"/>
        <v>19252.346300000001</v>
      </c>
      <c r="C21" s="110">
        <f t="shared" si="11"/>
        <v>3850.4692600000003</v>
      </c>
      <c r="D21" s="110">
        <f t="shared" si="12"/>
        <v>3428.8375000000001</v>
      </c>
      <c r="E21" s="111">
        <f t="shared" si="13"/>
        <v>26531.653060000004</v>
      </c>
      <c r="F21" s="112">
        <f t="shared" si="14"/>
        <v>2142.91</v>
      </c>
      <c r="G21" s="112">
        <v>1000</v>
      </c>
      <c r="H21" s="114">
        <f t="shared" si="1"/>
        <v>29674.563060000004</v>
      </c>
      <c r="I21" s="115">
        <f t="shared" si="15"/>
        <v>198.98739795</v>
      </c>
      <c r="J21" s="116">
        <f t="shared" si="16"/>
        <v>265.31653060000002</v>
      </c>
      <c r="K21" s="16"/>
      <c r="L21" s="117">
        <v>14</v>
      </c>
      <c r="M21" s="135">
        <f t="shared" si="17"/>
        <v>19859.790499999999</v>
      </c>
      <c r="N21" s="110">
        <f t="shared" si="18"/>
        <v>3971.9580999999998</v>
      </c>
      <c r="O21" s="110">
        <f t="shared" si="19"/>
        <v>3537.0235999999995</v>
      </c>
      <c r="P21" s="111">
        <f t="shared" si="20"/>
        <v>27368.772199999999</v>
      </c>
      <c r="Q21" s="112">
        <f t="shared" si="21"/>
        <v>2214.3000000000002</v>
      </c>
      <c r="R21" s="112">
        <v>1000</v>
      </c>
      <c r="S21" s="114">
        <f t="shared" si="3"/>
        <v>30583.072199999999</v>
      </c>
      <c r="T21" s="115">
        <f t="shared" si="22"/>
        <v>205.26579150000001</v>
      </c>
      <c r="U21" s="116">
        <f t="shared" si="23"/>
        <v>273.68772200000001</v>
      </c>
      <c r="V21" s="22"/>
      <c r="W21" s="22"/>
      <c r="X21" s="22"/>
      <c r="Y21" s="23"/>
      <c r="Z21" s="23"/>
      <c r="AA21" s="24"/>
      <c r="AB21" s="22"/>
      <c r="AC21" s="22"/>
      <c r="AD21" s="25"/>
    </row>
    <row r="22" spans="1:30" s="17" customFormat="1" ht="21.95" customHeight="1">
      <c r="A22" s="117">
        <v>15</v>
      </c>
      <c r="B22" s="135">
        <f t="shared" si="10"/>
        <v>19491.011750000001</v>
      </c>
      <c r="C22" s="110">
        <f t="shared" si="11"/>
        <v>3898.2023500000005</v>
      </c>
      <c r="D22" s="110">
        <f t="shared" si="12"/>
        <v>3471.34375</v>
      </c>
      <c r="E22" s="111">
        <f t="shared" si="13"/>
        <v>26860.557850000001</v>
      </c>
      <c r="F22" s="112">
        <f t="shared" si="14"/>
        <v>2169.4749999999999</v>
      </c>
      <c r="G22" s="112">
        <v>1000</v>
      </c>
      <c r="H22" s="114">
        <f t="shared" si="1"/>
        <v>30030.03285</v>
      </c>
      <c r="I22" s="115">
        <f t="shared" si="15"/>
        <v>201.45418387500001</v>
      </c>
      <c r="J22" s="116">
        <f t="shared" si="16"/>
        <v>268.60557850000004</v>
      </c>
      <c r="K22" s="16"/>
      <c r="L22" s="117">
        <v>15</v>
      </c>
      <c r="M22" s="135">
        <f t="shared" si="17"/>
        <v>20105.986249999998</v>
      </c>
      <c r="N22" s="110">
        <f t="shared" si="18"/>
        <v>4021.1972499999997</v>
      </c>
      <c r="O22" s="110">
        <f t="shared" si="19"/>
        <v>3580.8709999999996</v>
      </c>
      <c r="P22" s="111">
        <f t="shared" si="20"/>
        <v>27708.054499999998</v>
      </c>
      <c r="Q22" s="112">
        <f t="shared" si="21"/>
        <v>2241.75</v>
      </c>
      <c r="R22" s="112">
        <v>1000</v>
      </c>
      <c r="S22" s="114">
        <f t="shared" si="3"/>
        <v>30949.804499999998</v>
      </c>
      <c r="T22" s="115">
        <f t="shared" si="22"/>
        <v>207.81040874999997</v>
      </c>
      <c r="U22" s="116">
        <f t="shared" si="23"/>
        <v>277.08054499999997</v>
      </c>
      <c r="V22" s="22"/>
      <c r="W22" s="22"/>
      <c r="X22" s="22"/>
      <c r="Y22" s="23"/>
      <c r="Z22" s="23"/>
      <c r="AA22" s="24"/>
      <c r="AB22" s="22"/>
      <c r="AC22" s="22"/>
      <c r="AD22" s="25"/>
    </row>
    <row r="23" spans="1:30" s="17" customFormat="1" ht="21.95" customHeight="1">
      <c r="A23" s="117">
        <v>16</v>
      </c>
      <c r="B23" s="135">
        <f t="shared" si="10"/>
        <v>19729.677200000002</v>
      </c>
      <c r="C23" s="110">
        <f t="shared" si="11"/>
        <v>3945.9354400000007</v>
      </c>
      <c r="D23" s="110">
        <f t="shared" si="12"/>
        <v>3513.85</v>
      </c>
      <c r="E23" s="111">
        <f t="shared" si="13"/>
        <v>27189.462640000002</v>
      </c>
      <c r="F23" s="112">
        <f t="shared" si="14"/>
        <v>2196.04</v>
      </c>
      <c r="G23" s="112">
        <v>1000</v>
      </c>
      <c r="H23" s="114">
        <f t="shared" si="1"/>
        <v>30385.502640000002</v>
      </c>
      <c r="I23" s="115">
        <f t="shared" si="15"/>
        <v>203.92096979999999</v>
      </c>
      <c r="J23" s="116">
        <f t="shared" si="16"/>
        <v>271.89462639999999</v>
      </c>
      <c r="K23" s="16"/>
      <c r="L23" s="117">
        <v>16</v>
      </c>
      <c r="M23" s="135">
        <f t="shared" si="17"/>
        <v>20352.182000000001</v>
      </c>
      <c r="N23" s="110">
        <f t="shared" si="18"/>
        <v>4070.4364</v>
      </c>
      <c r="O23" s="110">
        <f t="shared" si="19"/>
        <v>3624.7183999999997</v>
      </c>
      <c r="P23" s="111">
        <f t="shared" si="20"/>
        <v>28047.336799999997</v>
      </c>
      <c r="Q23" s="112">
        <f t="shared" si="21"/>
        <v>2269.1999999999998</v>
      </c>
      <c r="R23" s="112">
        <v>1000</v>
      </c>
      <c r="S23" s="114">
        <f t="shared" si="3"/>
        <v>31316.536799999998</v>
      </c>
      <c r="T23" s="115">
        <f t="shared" si="22"/>
        <v>210.35502600000001</v>
      </c>
      <c r="U23" s="116">
        <f t="shared" si="23"/>
        <v>280.47336799999999</v>
      </c>
      <c r="V23" s="22"/>
      <c r="W23" s="22"/>
      <c r="X23" s="22"/>
      <c r="Y23" s="23"/>
      <c r="Z23" s="23"/>
      <c r="AA23" s="24"/>
      <c r="AB23" s="22"/>
      <c r="AC23" s="22"/>
      <c r="AD23" s="25"/>
    </row>
    <row r="24" spans="1:30" s="17" customFormat="1" ht="21.95" customHeight="1">
      <c r="A24" s="117">
        <v>17</v>
      </c>
      <c r="B24" s="135">
        <f t="shared" si="10"/>
        <v>19968.342649999999</v>
      </c>
      <c r="C24" s="110">
        <f t="shared" si="11"/>
        <v>3993.6685299999999</v>
      </c>
      <c r="D24" s="110">
        <f t="shared" si="12"/>
        <v>3556.3562499999998</v>
      </c>
      <c r="E24" s="111">
        <f t="shared" si="13"/>
        <v>27518.367429999998</v>
      </c>
      <c r="F24" s="112">
        <f t="shared" si="14"/>
        <v>2222.605</v>
      </c>
      <c r="G24" s="112">
        <v>1000</v>
      </c>
      <c r="H24" s="114">
        <f t="shared" si="1"/>
        <v>30740.972429999998</v>
      </c>
      <c r="I24" s="115">
        <f t="shared" si="15"/>
        <v>206.38775572500001</v>
      </c>
      <c r="J24" s="116">
        <f t="shared" si="16"/>
        <v>275.18367430000001</v>
      </c>
      <c r="K24" s="16"/>
      <c r="L24" s="117">
        <v>17</v>
      </c>
      <c r="M24" s="135">
        <f t="shared" si="17"/>
        <v>20598.37775</v>
      </c>
      <c r="N24" s="110">
        <f t="shared" si="18"/>
        <v>4119.6755499999999</v>
      </c>
      <c r="O24" s="110">
        <f t="shared" si="19"/>
        <v>3668.5657999999999</v>
      </c>
      <c r="P24" s="111">
        <f t="shared" si="20"/>
        <v>28386.6191</v>
      </c>
      <c r="Q24" s="112">
        <f t="shared" si="21"/>
        <v>2296.65</v>
      </c>
      <c r="R24" s="112">
        <v>1000</v>
      </c>
      <c r="S24" s="114">
        <f t="shared" si="3"/>
        <v>31683.269100000001</v>
      </c>
      <c r="T24" s="115">
        <f t="shared" si="22"/>
        <v>212.89964325</v>
      </c>
      <c r="U24" s="116">
        <f t="shared" si="23"/>
        <v>283.86619100000001</v>
      </c>
      <c r="V24" s="22"/>
      <c r="W24" s="22"/>
      <c r="X24" s="22"/>
      <c r="Y24" s="23"/>
      <c r="Z24" s="23"/>
      <c r="AA24" s="24"/>
      <c r="AB24" s="22"/>
      <c r="AC24" s="22"/>
      <c r="AD24" s="25"/>
    </row>
    <row r="25" spans="1:30" s="17" customFormat="1" ht="21.95" customHeight="1">
      <c r="A25" s="117">
        <v>18</v>
      </c>
      <c r="B25" s="135">
        <f t="shared" si="10"/>
        <v>20207.008099999999</v>
      </c>
      <c r="C25" s="110">
        <f t="shared" si="11"/>
        <v>4041.4016200000001</v>
      </c>
      <c r="D25" s="110">
        <f t="shared" si="12"/>
        <v>3598.8625000000002</v>
      </c>
      <c r="E25" s="111">
        <f t="shared" si="13"/>
        <v>27847.272219999999</v>
      </c>
      <c r="F25" s="112">
        <f t="shared" si="14"/>
        <v>2249.17</v>
      </c>
      <c r="G25" s="112">
        <v>1000</v>
      </c>
      <c r="H25" s="114">
        <f t="shared" si="1"/>
        <v>31096.442219999997</v>
      </c>
      <c r="I25" s="115">
        <f t="shared" si="15"/>
        <v>208.85454164999999</v>
      </c>
      <c r="J25" s="116">
        <f t="shared" si="16"/>
        <v>278.47272219999996</v>
      </c>
      <c r="K25" s="16"/>
      <c r="L25" s="117">
        <v>18</v>
      </c>
      <c r="M25" s="135">
        <f t="shared" si="17"/>
        <v>20844.573499999999</v>
      </c>
      <c r="N25" s="110">
        <f t="shared" si="18"/>
        <v>4168.9146999999994</v>
      </c>
      <c r="O25" s="110">
        <f t="shared" si="19"/>
        <v>3712.4132</v>
      </c>
      <c r="P25" s="111">
        <f t="shared" si="20"/>
        <v>28725.901399999999</v>
      </c>
      <c r="Q25" s="112">
        <f t="shared" si="21"/>
        <v>2324.1</v>
      </c>
      <c r="R25" s="112">
        <v>1000</v>
      </c>
      <c r="S25" s="114">
        <f t="shared" si="3"/>
        <v>32050.001399999997</v>
      </c>
      <c r="T25" s="115">
        <f t="shared" si="22"/>
        <v>215.44426049999998</v>
      </c>
      <c r="U25" s="116">
        <f t="shared" si="23"/>
        <v>287.25901399999998</v>
      </c>
      <c r="V25" s="22"/>
      <c r="W25" s="22"/>
      <c r="X25" s="22"/>
      <c r="Y25" s="23"/>
      <c r="Z25" s="23"/>
      <c r="AA25" s="24"/>
      <c r="AB25" s="22"/>
      <c r="AC25" s="22"/>
      <c r="AD25" s="25"/>
    </row>
    <row r="26" spans="1:30" s="17" customFormat="1" ht="21.95" customHeight="1">
      <c r="A26" s="117">
        <v>19</v>
      </c>
      <c r="B26" s="135">
        <f t="shared" si="10"/>
        <v>20445.67355</v>
      </c>
      <c r="C26" s="110">
        <f t="shared" si="11"/>
        <v>4089.1347100000003</v>
      </c>
      <c r="D26" s="110">
        <f t="shared" si="12"/>
        <v>3641.3687500000001</v>
      </c>
      <c r="E26" s="111">
        <f t="shared" si="13"/>
        <v>28176.177009999999</v>
      </c>
      <c r="F26" s="112">
        <f t="shared" si="14"/>
        <v>2275.7350000000001</v>
      </c>
      <c r="G26" s="112">
        <v>1000</v>
      </c>
      <c r="H26" s="114">
        <f t="shared" si="1"/>
        <v>31451.91201</v>
      </c>
      <c r="I26" s="115">
        <f t="shared" si="15"/>
        <v>211.321327575</v>
      </c>
      <c r="J26" s="116">
        <f t="shared" si="16"/>
        <v>281.76177009999998</v>
      </c>
      <c r="K26" s="16"/>
      <c r="L26" s="117">
        <v>19</v>
      </c>
      <c r="M26" s="135">
        <f t="shared" si="17"/>
        <v>21090.769249999998</v>
      </c>
      <c r="N26" s="110">
        <f t="shared" si="18"/>
        <v>4218.1538499999997</v>
      </c>
      <c r="O26" s="110">
        <f t="shared" si="19"/>
        <v>3756.2605999999996</v>
      </c>
      <c r="P26" s="111">
        <f t="shared" si="20"/>
        <v>29065.183699999994</v>
      </c>
      <c r="Q26" s="112">
        <f t="shared" si="21"/>
        <v>2351.5500000000002</v>
      </c>
      <c r="R26" s="112">
        <v>1000</v>
      </c>
      <c r="S26" s="114">
        <f t="shared" si="3"/>
        <v>32416.733699999993</v>
      </c>
      <c r="T26" s="115">
        <f t="shared" si="22"/>
        <v>217.98887774999997</v>
      </c>
      <c r="U26" s="116">
        <f t="shared" si="23"/>
        <v>290.65183699999994</v>
      </c>
      <c r="V26" s="22"/>
      <c r="W26" s="22"/>
      <c r="X26" s="22"/>
      <c r="Y26" s="23"/>
      <c r="Z26" s="23"/>
      <c r="AA26" s="24"/>
      <c r="AB26" s="22"/>
      <c r="AC26" s="22"/>
      <c r="AD26" s="25"/>
    </row>
    <row r="27" spans="1:30" s="17" customFormat="1" ht="21.95" customHeight="1">
      <c r="A27" s="117">
        <v>20</v>
      </c>
      <c r="B27" s="135">
        <f t="shared" si="10"/>
        <v>20684.339</v>
      </c>
      <c r="C27" s="110">
        <f t="shared" si="11"/>
        <v>4136.8678</v>
      </c>
      <c r="D27" s="110">
        <f t="shared" si="12"/>
        <v>3683.875</v>
      </c>
      <c r="E27" s="111">
        <f t="shared" si="13"/>
        <v>28505.0818</v>
      </c>
      <c r="F27" s="112">
        <f t="shared" si="14"/>
        <v>2302.3000000000002</v>
      </c>
      <c r="G27" s="112">
        <v>1000</v>
      </c>
      <c r="H27" s="114">
        <f t="shared" si="1"/>
        <v>31807.381799999999</v>
      </c>
      <c r="I27" s="115">
        <f t="shared" si="15"/>
        <v>213.78811350000001</v>
      </c>
      <c r="J27" s="116">
        <f t="shared" si="16"/>
        <v>285.05081799999999</v>
      </c>
      <c r="K27" s="16"/>
      <c r="L27" s="117">
        <v>20</v>
      </c>
      <c r="M27" s="135">
        <f t="shared" si="17"/>
        <v>21336.964999999997</v>
      </c>
      <c r="N27" s="110">
        <f t="shared" si="18"/>
        <v>4267.3929999999991</v>
      </c>
      <c r="O27" s="110">
        <f t="shared" si="19"/>
        <v>3800.1079999999997</v>
      </c>
      <c r="P27" s="111">
        <f t="shared" si="20"/>
        <v>29404.465999999997</v>
      </c>
      <c r="Q27" s="112">
        <f t="shared" si="21"/>
        <v>2379</v>
      </c>
      <c r="R27" s="112">
        <v>1000</v>
      </c>
      <c r="S27" s="114">
        <f t="shared" si="3"/>
        <v>32783.466</v>
      </c>
      <c r="T27" s="115">
        <f t="shared" si="22"/>
        <v>220.53349499999996</v>
      </c>
      <c r="U27" s="116">
        <f t="shared" si="23"/>
        <v>294.04465999999996</v>
      </c>
      <c r="V27" s="22"/>
      <c r="W27" s="22"/>
      <c r="X27" s="22"/>
      <c r="Y27" s="23"/>
      <c r="Z27" s="23"/>
      <c r="AA27" s="24"/>
      <c r="AB27" s="22"/>
      <c r="AC27" s="22"/>
      <c r="AD27" s="25"/>
    </row>
    <row r="28" spans="1:30" s="17" customFormat="1" ht="21.95" customHeight="1">
      <c r="A28" s="117">
        <v>21</v>
      </c>
      <c r="B28" s="135">
        <f t="shared" si="10"/>
        <v>20923.00445</v>
      </c>
      <c r="C28" s="110">
        <f t="shared" si="11"/>
        <v>4184.6008900000006</v>
      </c>
      <c r="D28" s="110">
        <f t="shared" si="12"/>
        <v>3726.3812499999999</v>
      </c>
      <c r="E28" s="111">
        <f t="shared" si="13"/>
        <v>28833.98659</v>
      </c>
      <c r="F28" s="112">
        <f t="shared" si="14"/>
        <v>2328.8649999999998</v>
      </c>
      <c r="G28" s="112">
        <v>1000</v>
      </c>
      <c r="H28" s="114">
        <f t="shared" si="1"/>
        <v>32162.851589999998</v>
      </c>
      <c r="I28" s="115">
        <f t="shared" si="15"/>
        <v>216.25489942500002</v>
      </c>
      <c r="J28" s="116">
        <f t="shared" si="16"/>
        <v>288.33986590000001</v>
      </c>
      <c r="K28" s="16"/>
      <c r="L28" s="117">
        <v>21</v>
      </c>
      <c r="M28" s="135">
        <f t="shared" si="17"/>
        <v>21583.160749999999</v>
      </c>
      <c r="N28" s="110">
        <f t="shared" si="18"/>
        <v>4316.6321499999995</v>
      </c>
      <c r="O28" s="110">
        <f t="shared" si="19"/>
        <v>3843.9553999999998</v>
      </c>
      <c r="P28" s="111">
        <f t="shared" si="20"/>
        <v>29743.748299999999</v>
      </c>
      <c r="Q28" s="112">
        <f t="shared" si="21"/>
        <v>2406.4499999999998</v>
      </c>
      <c r="R28" s="112">
        <v>1000</v>
      </c>
      <c r="S28" s="114">
        <f t="shared" si="3"/>
        <v>33150.198300000004</v>
      </c>
      <c r="T28" s="115">
        <f t="shared" si="22"/>
        <v>223.07811225</v>
      </c>
      <c r="U28" s="116">
        <f t="shared" si="23"/>
        <v>297.43748299999999</v>
      </c>
      <c r="V28" s="22"/>
      <c r="W28" s="22"/>
      <c r="X28" s="22"/>
      <c r="Y28" s="23"/>
      <c r="Z28" s="23"/>
      <c r="AA28" s="24"/>
      <c r="AB28" s="22"/>
      <c r="AC28" s="22"/>
      <c r="AD28" s="25"/>
    </row>
    <row r="29" spans="1:30" s="17" customFormat="1" ht="21.95" customHeight="1">
      <c r="A29" s="117">
        <v>22</v>
      </c>
      <c r="B29" s="135">
        <f t="shared" si="10"/>
        <v>21161.669900000001</v>
      </c>
      <c r="C29" s="110">
        <f t="shared" si="11"/>
        <v>4232.3339800000003</v>
      </c>
      <c r="D29" s="110">
        <f t="shared" si="12"/>
        <v>3768.8874999999998</v>
      </c>
      <c r="E29" s="111">
        <f t="shared" si="13"/>
        <v>29162.891380000001</v>
      </c>
      <c r="F29" s="112">
        <f t="shared" si="14"/>
        <v>2355.4299999999998</v>
      </c>
      <c r="G29" s="112">
        <v>1000</v>
      </c>
      <c r="H29" s="114">
        <f t="shared" si="1"/>
        <v>32518.321380000001</v>
      </c>
      <c r="I29" s="115">
        <f t="shared" si="15"/>
        <v>218.72168535000003</v>
      </c>
      <c r="J29" s="116">
        <f t="shared" si="16"/>
        <v>291.62891380000002</v>
      </c>
      <c r="K29" s="16"/>
      <c r="L29" s="117">
        <v>22</v>
      </c>
      <c r="M29" s="135">
        <f t="shared" si="17"/>
        <v>21829.356499999998</v>
      </c>
      <c r="N29" s="110">
        <f t="shared" si="18"/>
        <v>4365.8712999999998</v>
      </c>
      <c r="O29" s="110">
        <f t="shared" si="19"/>
        <v>3887.8027999999995</v>
      </c>
      <c r="P29" s="111">
        <f t="shared" si="20"/>
        <v>30083.030599999998</v>
      </c>
      <c r="Q29" s="112">
        <f t="shared" si="21"/>
        <v>2433.9</v>
      </c>
      <c r="R29" s="112">
        <v>1000</v>
      </c>
      <c r="S29" s="114">
        <f t="shared" si="3"/>
        <v>33516.9306</v>
      </c>
      <c r="T29" s="115">
        <f t="shared" si="22"/>
        <v>225.62272949999999</v>
      </c>
      <c r="U29" s="116">
        <f t="shared" si="23"/>
        <v>300.83030600000001</v>
      </c>
      <c r="V29" s="22"/>
      <c r="W29" s="22"/>
      <c r="X29" s="22"/>
      <c r="Y29" s="23"/>
      <c r="Z29" s="23"/>
      <c r="AA29" s="24"/>
      <c r="AB29" s="22"/>
      <c r="AC29" s="22"/>
      <c r="AD29" s="25"/>
    </row>
    <row r="30" spans="1:30" s="17" customFormat="1" ht="21.95" customHeight="1">
      <c r="A30" s="117">
        <v>23</v>
      </c>
      <c r="B30" s="135">
        <f t="shared" si="10"/>
        <v>21400.335350000001</v>
      </c>
      <c r="C30" s="110">
        <f t="shared" si="11"/>
        <v>4280.067070000001</v>
      </c>
      <c r="D30" s="110">
        <f t="shared" si="12"/>
        <v>3811.3937500000002</v>
      </c>
      <c r="E30" s="111">
        <f t="shared" si="13"/>
        <v>29491.796170000001</v>
      </c>
      <c r="F30" s="112">
        <f t="shared" si="14"/>
        <v>2381.9949999999999</v>
      </c>
      <c r="G30" s="112">
        <v>1000</v>
      </c>
      <c r="H30" s="114">
        <f t="shared" si="1"/>
        <v>32873.791169999997</v>
      </c>
      <c r="I30" s="115">
        <f t="shared" si="15"/>
        <v>221.18847127500004</v>
      </c>
      <c r="J30" s="116">
        <f t="shared" si="16"/>
        <v>294.91796170000003</v>
      </c>
      <c r="K30" s="16"/>
      <c r="L30" s="117">
        <v>23</v>
      </c>
      <c r="M30" s="135">
        <f t="shared" si="17"/>
        <v>22075.552250000001</v>
      </c>
      <c r="N30" s="110">
        <f t="shared" si="18"/>
        <v>4415.1104500000001</v>
      </c>
      <c r="O30" s="110">
        <f t="shared" si="19"/>
        <v>3931.6501999999996</v>
      </c>
      <c r="P30" s="111">
        <f t="shared" si="20"/>
        <v>30422.312900000001</v>
      </c>
      <c r="Q30" s="112">
        <f t="shared" si="21"/>
        <v>2461.35</v>
      </c>
      <c r="R30" s="112">
        <v>1000</v>
      </c>
      <c r="S30" s="114">
        <f t="shared" si="3"/>
        <v>33883.662900000003</v>
      </c>
      <c r="T30" s="115">
        <f t="shared" si="22"/>
        <v>228.16734675000004</v>
      </c>
      <c r="U30" s="116">
        <f t="shared" si="23"/>
        <v>304.22312900000003</v>
      </c>
      <c r="V30" s="22"/>
      <c r="W30" s="22"/>
      <c r="X30" s="22"/>
      <c r="Y30" s="23"/>
      <c r="Z30" s="23"/>
      <c r="AA30" s="24"/>
      <c r="AB30" s="22"/>
      <c r="AC30" s="22"/>
      <c r="AD30" s="25"/>
    </row>
    <row r="31" spans="1:30" s="17" customFormat="1" ht="21.95" customHeight="1">
      <c r="A31" s="117">
        <v>24</v>
      </c>
      <c r="B31" s="135">
        <f t="shared" si="10"/>
        <v>21639.000800000002</v>
      </c>
      <c r="C31" s="110">
        <f t="shared" si="11"/>
        <v>4327.8001600000007</v>
      </c>
      <c r="D31" s="110">
        <f t="shared" si="12"/>
        <v>3853.9</v>
      </c>
      <c r="E31" s="111">
        <f t="shared" si="13"/>
        <v>29820.700960000002</v>
      </c>
      <c r="F31" s="112">
        <f t="shared" si="14"/>
        <v>2408.56</v>
      </c>
      <c r="G31" s="112">
        <v>1000</v>
      </c>
      <c r="H31" s="114">
        <f t="shared" si="1"/>
        <v>33229.26096</v>
      </c>
      <c r="I31" s="115">
        <f t="shared" si="15"/>
        <v>223.65525719999999</v>
      </c>
      <c r="J31" s="116">
        <f t="shared" si="16"/>
        <v>298.20700959999999</v>
      </c>
      <c r="K31" s="16"/>
      <c r="L31" s="117">
        <v>24</v>
      </c>
      <c r="M31" s="135">
        <f t="shared" si="17"/>
        <v>22321.748</v>
      </c>
      <c r="N31" s="110">
        <f t="shared" si="18"/>
        <v>4464.3495999999996</v>
      </c>
      <c r="O31" s="110">
        <f t="shared" si="19"/>
        <v>3975.4975999999997</v>
      </c>
      <c r="P31" s="111">
        <f t="shared" si="20"/>
        <v>30761.5952</v>
      </c>
      <c r="Q31" s="112">
        <f t="shared" si="21"/>
        <v>2488.8000000000002</v>
      </c>
      <c r="R31" s="112">
        <v>1000</v>
      </c>
      <c r="S31" s="114">
        <f t="shared" si="3"/>
        <v>34250.395199999999</v>
      </c>
      <c r="T31" s="115">
        <f t="shared" si="22"/>
        <v>230.71196399999999</v>
      </c>
      <c r="U31" s="116">
        <f t="shared" si="23"/>
        <v>307.61595199999999</v>
      </c>
      <c r="V31" s="22"/>
      <c r="W31" s="22"/>
      <c r="X31" s="22"/>
      <c r="Y31" s="23"/>
      <c r="Z31" s="23"/>
      <c r="AA31" s="24"/>
      <c r="AB31" s="22"/>
      <c r="AC31" s="22"/>
      <c r="AD31" s="25"/>
    </row>
    <row r="32" spans="1:30" s="17" customFormat="1" ht="21.95" customHeight="1" thickBot="1">
      <c r="A32" s="119">
        <v>25</v>
      </c>
      <c r="B32" s="135">
        <f t="shared" si="10"/>
        <v>21877.666250000002</v>
      </c>
      <c r="C32" s="110">
        <f t="shared" si="11"/>
        <v>4375.5332500000004</v>
      </c>
      <c r="D32" s="110">
        <f t="shared" si="12"/>
        <v>3896.40625</v>
      </c>
      <c r="E32" s="111">
        <f t="shared" si="13"/>
        <v>30149.605750000002</v>
      </c>
      <c r="F32" s="112">
        <f t="shared" si="14"/>
        <v>2435.125</v>
      </c>
      <c r="G32" s="112">
        <v>1000</v>
      </c>
      <c r="H32" s="114">
        <f t="shared" si="1"/>
        <v>33584.730750000002</v>
      </c>
      <c r="I32" s="115">
        <f t="shared" si="15"/>
        <v>226.122043125</v>
      </c>
      <c r="J32" s="116">
        <f t="shared" si="16"/>
        <v>301.49605750000001</v>
      </c>
      <c r="K32" s="89"/>
      <c r="L32" s="119">
        <v>25</v>
      </c>
      <c r="M32" s="139">
        <f t="shared" si="17"/>
        <v>22567.943749999999</v>
      </c>
      <c r="N32" s="120">
        <f t="shared" si="18"/>
        <v>4513.5887499999999</v>
      </c>
      <c r="O32" s="120">
        <f t="shared" si="19"/>
        <v>4019.3449999999998</v>
      </c>
      <c r="P32" s="121">
        <f t="shared" si="20"/>
        <v>31100.877499999999</v>
      </c>
      <c r="Q32" s="122">
        <f t="shared" si="21"/>
        <v>2516.25</v>
      </c>
      <c r="R32" s="122">
        <v>1000</v>
      </c>
      <c r="S32" s="124">
        <f t="shared" si="3"/>
        <v>34617.127500000002</v>
      </c>
      <c r="T32" s="125">
        <f t="shared" si="22"/>
        <v>233.25658125000001</v>
      </c>
      <c r="U32" s="126">
        <f t="shared" si="23"/>
        <v>311.00877500000001</v>
      </c>
      <c r="V32" s="22"/>
      <c r="W32" s="88"/>
      <c r="X32" s="22"/>
      <c r="Y32" s="23"/>
      <c r="Z32" s="23"/>
      <c r="AA32" s="24"/>
      <c r="AB32" s="22"/>
      <c r="AC32" s="22"/>
      <c r="AD32" s="25"/>
    </row>
    <row r="33" spans="1:30" ht="14.25" hidden="1" customHeight="1">
      <c r="B33" s="27">
        <f t="shared" si="10"/>
        <v>15911.03</v>
      </c>
      <c r="C33" s="34">
        <f t="shared" si="11"/>
        <v>3182.2060000000001</v>
      </c>
      <c r="D33" s="34">
        <f t="shared" si="12"/>
        <v>2833.75</v>
      </c>
      <c r="E33" s="36">
        <f t="shared" si="13"/>
        <v>21926.986000000001</v>
      </c>
      <c r="F33" s="61">
        <f t="shared" si="14"/>
        <v>1771</v>
      </c>
      <c r="G33" s="61">
        <v>1000</v>
      </c>
      <c r="H33" s="101">
        <f t="shared" si="1"/>
        <v>24697.986000000001</v>
      </c>
      <c r="I33" s="28">
        <f t="shared" si="15"/>
        <v>164.452395</v>
      </c>
      <c r="J33" s="49">
        <f t="shared" si="16"/>
        <v>219.26985999999999</v>
      </c>
      <c r="N33" s="52">
        <f t="shared" ref="N33:N34" si="24">M33*19.042%</f>
        <v>0</v>
      </c>
      <c r="O33" s="52">
        <f t="shared" ref="O33:O34" si="25">(M33+N33)*19.9934%</f>
        <v>0</v>
      </c>
      <c r="P33" s="7"/>
      <c r="Q33" s="7"/>
      <c r="R33" s="7"/>
      <c r="S33" s="7"/>
      <c r="T33" s="4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3.5" hidden="1" thickBot="1">
      <c r="B34" s="29">
        <f t="shared" si="10"/>
        <v>15911.03</v>
      </c>
      <c r="C34" s="51">
        <f t="shared" si="11"/>
        <v>3182.2060000000001</v>
      </c>
      <c r="D34" s="51">
        <f t="shared" si="12"/>
        <v>2833.75</v>
      </c>
      <c r="E34" s="57">
        <f t="shared" si="13"/>
        <v>21926.986000000001</v>
      </c>
      <c r="F34" s="96">
        <f t="shared" si="14"/>
        <v>1771</v>
      </c>
      <c r="G34" s="96">
        <v>1000</v>
      </c>
      <c r="H34" s="102">
        <f t="shared" si="1"/>
        <v>24697.986000000001</v>
      </c>
      <c r="I34" s="30">
        <f t="shared" si="15"/>
        <v>164.452395</v>
      </c>
      <c r="J34" s="50">
        <f t="shared" si="16"/>
        <v>219.26985999999999</v>
      </c>
      <c r="N34" s="27">
        <f t="shared" si="24"/>
        <v>0</v>
      </c>
      <c r="O34" s="27">
        <f t="shared" si="25"/>
        <v>0</v>
      </c>
      <c r="P34" s="7"/>
      <c r="Q34" s="7"/>
      <c r="R34" s="7"/>
      <c r="S34" s="7"/>
      <c r="T34" s="4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>
      <c r="A35" s="85"/>
      <c r="B35" s="85"/>
      <c r="C35" s="85"/>
      <c r="D35" s="85"/>
      <c r="E35" s="85"/>
      <c r="F35" s="85"/>
      <c r="G35" s="85"/>
      <c r="H35" s="85"/>
      <c r="I35" s="45"/>
      <c r="J35" s="45"/>
      <c r="L35" s="85"/>
      <c r="M35" s="85"/>
      <c r="N35" s="85"/>
      <c r="O35" s="85"/>
      <c r="P35" s="85"/>
      <c r="Q35" s="85"/>
      <c r="R35" s="85"/>
      <c r="S35" s="85"/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9" spans="1:30">
      <c r="B39" s="84"/>
      <c r="C39" s="84"/>
      <c r="D39" s="84"/>
      <c r="E39"/>
      <c r="F39"/>
      <c r="G39"/>
      <c r="H39"/>
      <c r="I39" s="91"/>
      <c r="J39" s="91"/>
      <c r="M39" s="84"/>
      <c r="N39" s="84"/>
      <c r="O39" s="84"/>
      <c r="P39"/>
      <c r="Q39"/>
      <c r="R39"/>
      <c r="S39"/>
      <c r="T39"/>
    </row>
  </sheetData>
  <phoneticPr fontId="13" type="noConversion"/>
  <printOptions horizontalCentered="1"/>
  <pageMargins left="0.59055118110236227" right="0.70866141732283472" top="0.27559055118110237" bottom="0.27559055118110237" header="0.15748031496062992" footer="0"/>
  <pageSetup paperSize="5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Tapa</vt:lpstr>
      <vt:lpstr>CLAUSULA BONO</vt:lpstr>
      <vt:lpstr>Maq A</vt:lpstr>
      <vt:lpstr>Maq B</vt:lpstr>
      <vt:lpstr>Comp. no Adm + Ayudante de Maq</vt:lpstr>
      <vt:lpstr>Capataces + Adm B Auxiliar</vt:lpstr>
      <vt:lpstr>Adm A especial. + encargado Cam</vt:lpstr>
      <vt:lpstr>Obrero-portero-sereno-choferes</vt:lpstr>
      <vt:lpstr>Peon de Mant. + Oficial de MAnt</vt:lpstr>
      <vt:lpstr>Medio oficial + Ayudante  Mant.</vt:lpstr>
      <vt:lpstr>Hoja1</vt:lpstr>
      <vt:lpstr>'Adm A especial. + encargado Cam'!Área_de_impresión</vt:lpstr>
      <vt:lpstr>'Capataces + Adm B Auxiliar'!Área_de_impresión</vt:lpstr>
      <vt:lpstr>'Comp. no Adm + Ayudante de Maq'!Área_de_impresión</vt:lpstr>
      <vt:lpstr>'Medio oficial + Ayudante  Mant.'!Área_de_impresión</vt:lpstr>
      <vt:lpstr>'Obrero-portero-sereno-choferes'!Área_de_impresión</vt:lpstr>
      <vt:lpstr>'Peon de Mant. + Oficial de MAnt'!Área_de_impresión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2018-03-02T11:11:09Z</cp:lastPrinted>
  <dcterms:created xsi:type="dcterms:W3CDTF">2003-01-23T19:18:47Z</dcterms:created>
  <dcterms:modified xsi:type="dcterms:W3CDTF">2018-03-05T12:48:34Z</dcterms:modified>
</cp:coreProperties>
</file>